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jaspervanderbreggen/Documents/WERK/Beutech/Overige zaken/"/>
    </mc:Choice>
  </mc:AlternateContent>
  <xr:revisionPtr revIDLastSave="0" documentId="13_ncr:1_{ED892065-31DB-9043-9BF5-4008A0C6BAC5}" xr6:coauthVersionLast="47" xr6:coauthVersionMax="47" xr10:uidLastSave="{00000000-0000-0000-0000-000000000000}"/>
  <bookViews>
    <workbookView xWindow="0" yWindow="760" windowWidth="29040" windowHeight="15720" xr2:uid="{27EE4913-1CB8-4F56-BC27-582118EF2CE8}"/>
  </bookViews>
  <sheets>
    <sheet name="Invulstaat doorvoerbochten" sheetId="1" r:id="rId1"/>
  </sheets>
  <definedNames>
    <definedName name="_xlnm.Print_Area" localSheetId="0">'Invulstaat doorvoerbochten'!$B$1:$P$40</definedName>
    <definedName name="blauw">'Invulstaat doorvoerbochten'!$AA$2:$AA$6</definedName>
    <definedName name="geel">'Invulstaat doorvoerbochten'!$W$2:$W$6</definedName>
    <definedName name="grijs">'Invulstaat doorvoerbochten'!$X$2:$X$6</definedName>
    <definedName name="groen">'Invulstaat doorvoerbochten'!$Y$2:$Y$6</definedName>
    <definedName name="ø110" localSheetId="0">'Invulstaat doorvoerbochten'!$Z$9:$Z$12</definedName>
    <definedName name="ø125">'Invulstaat doorvoerbochten'!$AA$9:$AA$11</definedName>
    <definedName name="ø160">'Invulstaat doorvoerbochten'!$AB$9:$AB$11</definedName>
    <definedName name="ø50" localSheetId="0">'Invulstaat doorvoerbochten'!$W$9:$W$10</definedName>
    <definedName name="ø63" localSheetId="0">'Invulstaat doorvoerbochten'!$X$9:$X$10</definedName>
    <definedName name="ø75" localSheetId="0">'Invulstaat doorvoerbochten'!$Y$9:$Y$11</definedName>
    <definedName name="rood">'Invulstaat doorvoerbochten'!$Z$2:$Z$6</definedName>
    <definedName name="zoekbarelijst">#REF!:INDEX(#REF!,COUNTIF(#REF!,"?*"))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27" i="1"/>
  <c r="T27" i="1"/>
  <c r="U27" i="1"/>
  <c r="S28" i="1"/>
  <c r="T28" i="1"/>
  <c r="U28" i="1"/>
  <c r="S29" i="1"/>
  <c r="T29" i="1"/>
  <c r="U29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U21" i="1"/>
  <c r="T21" i="1"/>
  <c r="S21" i="1"/>
  <c r="G22" i="1"/>
  <c r="G23" i="1"/>
  <c r="G24" i="1"/>
  <c r="G25" i="1"/>
  <c r="G27" i="1"/>
  <c r="P26" i="1" l="1"/>
  <c r="P27" i="1"/>
  <c r="P32" i="1"/>
  <c r="P33" i="1"/>
  <c r="P34" i="1"/>
  <c r="P35" i="1"/>
  <c r="P36" i="1"/>
  <c r="P37" i="1"/>
  <c r="P38" i="1"/>
  <c r="P39" i="1"/>
  <c r="P40" i="1"/>
  <c r="G28" i="1"/>
  <c r="P28" i="1" s="1"/>
  <c r="G29" i="1"/>
  <c r="P29" i="1" s="1"/>
  <c r="G30" i="1"/>
  <c r="P30" i="1" s="1"/>
  <c r="G31" i="1"/>
  <c r="P31" i="1" s="1"/>
  <c r="G32" i="1"/>
  <c r="G33" i="1"/>
  <c r="G34" i="1"/>
  <c r="G35" i="1"/>
  <c r="G36" i="1"/>
  <c r="G37" i="1"/>
  <c r="G38" i="1"/>
  <c r="G39" i="1"/>
  <c r="G40" i="1"/>
  <c r="P25" i="1"/>
  <c r="P24" i="1"/>
  <c r="P23" i="1"/>
  <c r="P22" i="1"/>
  <c r="P21" i="1"/>
  <c r="Q21" i="1" s="1"/>
  <c r="Q38" i="1" l="1"/>
  <c r="V38" i="1" s="1"/>
  <c r="R38" i="1" s="1"/>
  <c r="Q33" i="1"/>
  <c r="V33" i="1" s="1"/>
  <c r="R33" i="1" s="1"/>
  <c r="Q31" i="1"/>
  <c r="V31" i="1" s="1"/>
  <c r="R31" i="1" s="1"/>
  <c r="Q29" i="1"/>
  <c r="V29" i="1" s="1"/>
  <c r="R29" i="1" s="1"/>
  <c r="Q25" i="1"/>
  <c r="V25" i="1" s="1"/>
  <c r="R25" i="1" s="1"/>
  <c r="Q39" i="1"/>
  <c r="V39" i="1" s="1"/>
  <c r="R39" i="1" s="1"/>
  <c r="Q35" i="1"/>
  <c r="V35" i="1" s="1"/>
  <c r="R35" i="1" s="1"/>
  <c r="Q32" i="1"/>
  <c r="V32" i="1" s="1"/>
  <c r="R32" i="1" s="1"/>
  <c r="Q30" i="1"/>
  <c r="V30" i="1" s="1"/>
  <c r="R30" i="1" s="1"/>
  <c r="Q28" i="1"/>
  <c r="V28" i="1" s="1"/>
  <c r="R28" i="1" s="1"/>
  <c r="Q40" i="1"/>
  <c r="V40" i="1" s="1"/>
  <c r="R40" i="1" s="1"/>
  <c r="Q37" i="1"/>
  <c r="V37" i="1" s="1"/>
  <c r="R37" i="1" s="1"/>
  <c r="Q36" i="1"/>
  <c r="V36" i="1" s="1"/>
  <c r="R36" i="1" s="1"/>
  <c r="Q34" i="1"/>
  <c r="V34" i="1" s="1"/>
  <c r="R34" i="1" s="1"/>
  <c r="Q27" i="1"/>
  <c r="V27" i="1" s="1"/>
  <c r="R27" i="1" s="1"/>
  <c r="Q22" i="1"/>
  <c r="V22" i="1" s="1"/>
  <c r="R22" i="1" s="1"/>
  <c r="Q23" i="1"/>
  <c r="V23" i="1" s="1"/>
  <c r="R23" i="1" s="1"/>
  <c r="Q26" i="1"/>
  <c r="V26" i="1" s="1"/>
  <c r="R26" i="1" s="1"/>
  <c r="Q24" i="1"/>
  <c r="V24" i="1" s="1"/>
  <c r="R24" i="1" s="1"/>
  <c r="V21" i="1"/>
  <c r="R21" i="1" s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1" i="1"/>
</calcChain>
</file>

<file path=xl/sharedStrings.xml><?xml version="1.0" encoding="utf-8"?>
<sst xmlns="http://schemas.openxmlformats.org/spreadsheetml/2006/main" count="88" uniqueCount="34">
  <si>
    <t>Type</t>
  </si>
  <si>
    <t>Aantal</t>
  </si>
  <si>
    <t>Nuts</t>
  </si>
  <si>
    <t>Diam.</t>
  </si>
  <si>
    <t>Kleur</t>
  </si>
  <si>
    <t>A (mm)</t>
  </si>
  <si>
    <t>B (mm)</t>
  </si>
  <si>
    <t>C (mm)</t>
  </si>
  <si>
    <t>hoek BC</t>
  </si>
  <si>
    <t>Uit 1 stuk?</t>
  </si>
  <si>
    <t>Trekkoord?</t>
  </si>
  <si>
    <t>geel</t>
  </si>
  <si>
    <t>INVULSTAAT DOORVOERBOCHTEN MET OF ZONDER SPRONG</t>
  </si>
  <si>
    <t>grijs</t>
  </si>
  <si>
    <t>rood</t>
  </si>
  <si>
    <t>blauw</t>
  </si>
  <si>
    <t>groen</t>
  </si>
  <si>
    <t>Soort bocht</t>
  </si>
  <si>
    <t>Radius AB</t>
  </si>
  <si>
    <t>Radius BC</t>
  </si>
  <si>
    <t>Aanvrager</t>
  </si>
  <si>
    <t>Bedrijf</t>
  </si>
  <si>
    <t>Aanduiding</t>
  </si>
  <si>
    <t>Project</t>
  </si>
  <si>
    <t>Aanvraagformulier doorvoerbochten / sprongbochten</t>
  </si>
  <si>
    <t>Zaaglengte</t>
  </si>
  <si>
    <t>ja</t>
  </si>
  <si>
    <t>nee</t>
  </si>
  <si>
    <t>ø63</t>
  </si>
  <si>
    <t>ø50</t>
  </si>
  <si>
    <t>ø75</t>
  </si>
  <si>
    <t>ø110</t>
  </si>
  <si>
    <t>ø125</t>
  </si>
  <si>
    <t>ø160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</si>
</sst>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Century Gothic"/>
      <family val="2"/>
    </font>
    <font>
      <sz val="8"/>
      <name val="Aptos Narrow"/>
      <family val="2"/>
      <scheme val="minor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>
      <alignment horizontal="centerContinuous" vertical="center"/>
    </xf>
    <xf numFmtId="0" fontId="1" fillId="3" borderId="1">
      <alignment horizontal="centerContinuous"/>
    </xf>
  </cellStyleXfs>
  <cellXfs count="37">
    <xf numFmtId="0" fontId="0" fillId="0" borderId="0" xfId="0"/>
    <xf numFmtId="0" fontId="3" fillId="5" borderId="0" xfId="1" applyFont="1" applyFill="1" applyBorder="1">
      <alignment horizontal="centerContinuous" vertical="center"/>
    </xf>
    <xf numFmtId="0" fontId="3" fillId="6" borderId="0" xfId="1" applyFont="1" applyFill="1" applyBorder="1">
      <alignment horizontal="centerContinuous" vertical="center"/>
    </xf>
    <xf numFmtId="1" fontId="3" fillId="6" borderId="0" xfId="1" applyNumberFormat="1" applyFont="1" applyFill="1" applyBorder="1">
      <alignment horizontal="centerContinuous" vertical="center"/>
    </xf>
    <xf numFmtId="1" fontId="3" fillId="0" borderId="0" xfId="1" applyNumberFormat="1" applyFont="1" applyFill="1" applyBorder="1">
      <alignment horizontal="centerContinuous" vertical="center"/>
    </xf>
    <xf numFmtId="0" fontId="3" fillId="0" borderId="0" xfId="1" applyFont="1" applyFill="1" applyBorder="1">
      <alignment horizontal="centerContinuous" vertical="center"/>
    </xf>
    <xf numFmtId="0" fontId="4" fillId="5" borderId="0" xfId="0" applyFont="1" applyFill="1"/>
    <xf numFmtId="0" fontId="4" fillId="6" borderId="0" xfId="1" applyFont="1" applyFill="1" applyBorder="1">
      <alignment horizontal="centerContinuous" vertical="center"/>
    </xf>
    <xf numFmtId="0" fontId="4" fillId="6" borderId="0" xfId="1" applyFont="1" applyFill="1" applyBorder="1" applyAlignment="1">
      <alignment horizontal="center" vertical="center"/>
    </xf>
    <xf numFmtId="1" fontId="4" fillId="6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0" fontId="4" fillId="4" borderId="0" xfId="0" applyFont="1" applyFill="1"/>
    <xf numFmtId="1" fontId="4" fillId="4" borderId="0" xfId="0" applyNumberFormat="1" applyFont="1" applyFill="1"/>
    <xf numFmtId="1" fontId="4" fillId="0" borderId="0" xfId="0" applyNumberFormat="1" applyFont="1"/>
    <xf numFmtId="1" fontId="4" fillId="0" borderId="0" xfId="0" quotePrefix="1" applyNumberFormat="1" applyFont="1"/>
    <xf numFmtId="0" fontId="4" fillId="0" borderId="0" xfId="0" quotePrefix="1" applyFont="1"/>
    <xf numFmtId="0" fontId="3" fillId="4" borderId="0" xfId="0" applyFont="1" applyFill="1"/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1" fontId="4" fillId="5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4" fillId="4" borderId="0" xfId="0" applyFont="1" applyFill="1" applyAlignment="1">
      <alignment horizontal="center"/>
    </xf>
  </cellXfs>
  <cellStyles count="3">
    <cellStyle name="KOP A" xfId="1" xr:uid="{D84EC78E-5E57-467E-B512-B6871724F17B}"/>
    <cellStyle name="kop b" xfId="2" xr:uid="{89014425-0BE7-4F74-B446-2FF9F19DBBCF}"/>
    <cellStyle name="Standaard" xfId="0" builtinId="0"/>
  </cellStyles>
  <dxfs count="7">
    <dxf>
      <font>
        <b/>
        <i val="0"/>
        <strike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strike val="0"/>
        <color theme="0"/>
      </font>
      <fill>
        <patternFill>
          <bgColor rgb="FFFF0000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B050"/>
        </patternFill>
      </fill>
      <border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0070C0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839502</xdr:colOff>
      <xdr:row>7</xdr:row>
      <xdr:rowOff>27212</xdr:rowOff>
    </xdr:from>
    <xdr:to>
      <xdr:col>12</xdr:col>
      <xdr:colOff>993913</xdr:colOff>
      <xdr:row>18</xdr:row>
      <xdr:rowOff>257269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8C30D53-972A-4269-16FD-0B9E94B5A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645" y="2027462"/>
          <a:ext cx="7094054" cy="3373307"/>
        </a:xfrm>
        <a:prstGeom prst="rect">
          <a:avLst/>
        </a:prstGeom>
      </xdr:spPr>
    </xdr:pic>
    <xdr:clientData/>
  </xdr:twoCellAnchor>
  <xdr:twoCellAnchor editAs="oneCell">
    <xdr:from>
      <xdr:col>0</xdr:col>
      <xdr:colOff>223156</xdr:colOff>
      <xdr:row>0</xdr:row>
      <xdr:rowOff>0</xdr:rowOff>
    </xdr:from>
    <xdr:to>
      <xdr:col>17</xdr:col>
      <xdr:colOff>36285</xdr:colOff>
      <xdr:row>5</xdr:row>
      <xdr:rowOff>172905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9A57F57-1C78-5E40-A326-2056D68FD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5" b="1905"/>
        <a:stretch/>
      </xdr:blipFill>
      <xdr:spPr>
        <a:xfrm>
          <a:off x="223156" y="0"/>
          <a:ext cx="21820415" cy="1533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A866A-F6FF-41CF-B1EE-345D2956255D}">
  <sheetPr codeName="Blad7">
    <pageSetUpPr fitToPage="1"/>
  </sheetPr>
  <dimension ref="A1:AB45"/>
  <sheetViews>
    <sheetView tabSelected="1" zoomScale="70" zoomScaleNormal="70" zoomScaleSheetLayoutView="55" workbookViewId="0">
      <selection activeCell="S13" sqref="S13"/>
    </sheetView>
  </sheetViews>
  <sheetFormatPr baseColWidth="10" defaultColWidth="12.83203125" defaultRowHeight="15" customHeight="1" x14ac:dyDescent="0.2"/>
  <cols>
    <col min="1" max="1" width="3" style="11" customWidth="1"/>
    <col min="2" max="3" width="11.6640625" style="11" customWidth="1"/>
    <col min="4" max="13" width="17.33203125" style="11" customWidth="1"/>
    <col min="14" max="14" width="20.5" style="11" bestFit="1" customWidth="1"/>
    <col min="15" max="15" width="21.6640625" style="11" bestFit="1" customWidth="1"/>
    <col min="16" max="16" width="24.83203125" style="11" customWidth="1"/>
    <col min="17" max="17" width="21.6640625" style="14" bestFit="1" customWidth="1"/>
    <col min="18" max="18" width="5.6640625" style="14" bestFit="1" customWidth="1"/>
    <col min="19" max="19" width="24" style="11" bestFit="1" customWidth="1"/>
    <col min="20" max="20" width="34.33203125" style="11" bestFit="1" customWidth="1"/>
    <col min="21" max="21" width="31.5" style="11" bestFit="1" customWidth="1"/>
    <col min="22" max="22" width="29.5" style="11" bestFit="1" customWidth="1"/>
    <col min="23" max="24" width="7.6640625" style="11" hidden="1" customWidth="1"/>
    <col min="25" max="25" width="9.1640625" style="11" hidden="1" customWidth="1"/>
    <col min="26" max="26" width="8" style="11" hidden="1" customWidth="1"/>
    <col min="27" max="27" width="9.5" style="11" hidden="1" customWidth="1"/>
    <col min="28" max="28" width="8" style="11" hidden="1" customWidth="1"/>
    <col min="29" max="16384" width="12.83203125" style="11"/>
  </cols>
  <sheetData>
    <row r="1" spans="1:28" ht="22.5" customHeight="1" x14ac:dyDescent="0.2">
      <c r="A1" s="12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W1" s="11" t="s">
        <v>11</v>
      </c>
      <c r="X1" s="11" t="s">
        <v>13</v>
      </c>
      <c r="Y1" s="11" t="s">
        <v>16</v>
      </c>
      <c r="Z1" s="11" t="s">
        <v>14</v>
      </c>
      <c r="AA1" s="11" t="s">
        <v>15</v>
      </c>
    </row>
    <row r="2" spans="1:28" ht="22.5" customHeight="1" x14ac:dyDescent="0.2">
      <c r="A2" s="12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W2" s="11" t="s">
        <v>28</v>
      </c>
      <c r="X2" s="11" t="s">
        <v>29</v>
      </c>
      <c r="Y2" s="11" t="s">
        <v>29</v>
      </c>
      <c r="Z2" s="11" t="s">
        <v>29</v>
      </c>
      <c r="AA2" s="11" t="s">
        <v>29</v>
      </c>
    </row>
    <row r="3" spans="1:28" ht="22.5" customHeight="1" x14ac:dyDescent="0.2">
      <c r="A3" s="12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W3" s="11" t="s">
        <v>30</v>
      </c>
      <c r="X3" s="11" t="s">
        <v>30</v>
      </c>
      <c r="Y3" s="11" t="s">
        <v>30</v>
      </c>
      <c r="Z3" s="11" t="s">
        <v>30</v>
      </c>
      <c r="AA3" s="11" t="s">
        <v>30</v>
      </c>
    </row>
    <row r="4" spans="1:28" ht="22.5" customHeight="1" x14ac:dyDescent="0.2">
      <c r="A4" s="12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W4" s="11" t="s">
        <v>31</v>
      </c>
      <c r="X4" s="11" t="s">
        <v>31</v>
      </c>
      <c r="Y4" s="11" t="s">
        <v>31</v>
      </c>
      <c r="Z4" s="11" t="s">
        <v>31</v>
      </c>
      <c r="AA4" s="11" t="s">
        <v>31</v>
      </c>
    </row>
    <row r="5" spans="1:28" ht="22.5" customHeight="1" x14ac:dyDescent="0.2">
      <c r="A5" s="12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W5" s="11" t="s">
        <v>32</v>
      </c>
      <c r="X5" s="11" t="s">
        <v>32</v>
      </c>
      <c r="Y5" s="11" t="s">
        <v>32</v>
      </c>
      <c r="Z5" s="11" t="s">
        <v>32</v>
      </c>
      <c r="AA5" s="11" t="s">
        <v>32</v>
      </c>
    </row>
    <row r="6" spans="1:28" ht="22.5" customHeight="1" x14ac:dyDescent="0.2">
      <c r="A6" s="12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15"/>
      <c r="S6" s="16"/>
      <c r="W6" s="11" t="s">
        <v>33</v>
      </c>
      <c r="X6" s="11" t="s">
        <v>33</v>
      </c>
      <c r="Y6" s="11" t="s">
        <v>33</v>
      </c>
      <c r="Z6" s="11" t="s">
        <v>33</v>
      </c>
      <c r="AA6" s="11" t="s">
        <v>33</v>
      </c>
    </row>
    <row r="7" spans="1:28" ht="22.5" customHeight="1" x14ac:dyDescent="0.2">
      <c r="A7" s="1"/>
      <c r="B7" s="2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4"/>
      <c r="S7" s="5"/>
    </row>
    <row r="8" spans="1:28" ht="22.5" customHeight="1" x14ac:dyDescent="0.2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  <c r="W8" s="11" t="s">
        <v>29</v>
      </c>
      <c r="X8" s="11" t="s">
        <v>28</v>
      </c>
      <c r="Y8" s="11" t="s">
        <v>30</v>
      </c>
      <c r="Z8" s="11" t="s">
        <v>31</v>
      </c>
      <c r="AA8" s="11" t="s">
        <v>32</v>
      </c>
      <c r="AB8" s="11" t="s">
        <v>33</v>
      </c>
    </row>
    <row r="9" spans="1:28" ht="22.5" customHeight="1" x14ac:dyDescent="0.2">
      <c r="A9" s="6"/>
      <c r="B9" s="12"/>
      <c r="C9" s="17" t="s">
        <v>24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W9" s="11">
        <v>500</v>
      </c>
      <c r="X9" s="11">
        <v>500</v>
      </c>
      <c r="Y9" s="11">
        <v>500</v>
      </c>
      <c r="Z9" s="11">
        <v>660</v>
      </c>
      <c r="AA9" s="11">
        <v>750</v>
      </c>
      <c r="AB9" s="11">
        <v>750</v>
      </c>
    </row>
    <row r="10" spans="1:28" ht="22.5" customHeight="1" x14ac:dyDescent="0.2">
      <c r="A10" s="6"/>
      <c r="B10" s="12"/>
      <c r="C10" s="18" t="s">
        <v>20</v>
      </c>
      <c r="D10" s="33"/>
      <c r="E10" s="34"/>
      <c r="F10" s="3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  <c r="W10" s="11">
        <v>750</v>
      </c>
      <c r="X10" s="11">
        <v>750</v>
      </c>
      <c r="Y10" s="11">
        <v>660</v>
      </c>
      <c r="Z10" s="11">
        <v>750</v>
      </c>
      <c r="AA10" s="11">
        <v>900</v>
      </c>
      <c r="AB10" s="11">
        <v>900</v>
      </c>
    </row>
    <row r="11" spans="1:28" ht="22.5" customHeight="1" x14ac:dyDescent="0.2">
      <c r="A11" s="6"/>
      <c r="B11" s="12"/>
      <c r="C11" s="18" t="s">
        <v>21</v>
      </c>
      <c r="D11" s="33"/>
      <c r="E11" s="34"/>
      <c r="F11" s="3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Y11" s="11">
        <v>750</v>
      </c>
      <c r="Z11" s="11">
        <v>900</v>
      </c>
      <c r="AA11" s="11">
        <v>1050</v>
      </c>
      <c r="AB11" s="11">
        <v>1050</v>
      </c>
    </row>
    <row r="12" spans="1:28" ht="22.5" customHeight="1" x14ac:dyDescent="0.2">
      <c r="A12" s="6"/>
      <c r="B12" s="12"/>
      <c r="C12" s="18" t="s">
        <v>23</v>
      </c>
      <c r="D12" s="33"/>
      <c r="E12" s="34"/>
      <c r="F12" s="3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  <c r="Z12" s="11">
        <v>1050</v>
      </c>
    </row>
    <row r="13" spans="1:28" ht="22.5" customHeight="1" x14ac:dyDescent="0.2">
      <c r="A13" s="6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1:28" ht="22.5" customHeight="1" x14ac:dyDescent="0.2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</row>
    <row r="15" spans="1:28" ht="22.5" customHeight="1" x14ac:dyDescent="0.2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</row>
    <row r="16" spans="1:28" ht="22.5" customHeight="1" x14ac:dyDescent="0.2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9"/>
      <c r="Q16" s="20"/>
      <c r="R16" s="21"/>
      <c r="S16" s="22"/>
    </row>
    <row r="17" spans="1:22" ht="22.5" customHeight="1" x14ac:dyDescent="0.2">
      <c r="A17" s="6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9"/>
      <c r="Q17" s="20"/>
      <c r="R17" s="21"/>
    </row>
    <row r="18" spans="1:22" ht="22.5" customHeight="1" x14ac:dyDescent="0.2">
      <c r="A18" s="6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9"/>
      <c r="Q18" s="20"/>
      <c r="R18" s="21"/>
      <c r="S18" s="22"/>
    </row>
    <row r="19" spans="1:22" ht="22.5" customHeight="1" x14ac:dyDescent="0.2">
      <c r="A19" s="6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9"/>
      <c r="Q19" s="20"/>
      <c r="R19" s="21"/>
      <c r="S19" s="22"/>
    </row>
    <row r="20" spans="1:22" ht="22.5" customHeight="1" x14ac:dyDescent="0.2">
      <c r="A20" s="6"/>
      <c r="B20" s="7" t="s">
        <v>0</v>
      </c>
      <c r="C20" s="7" t="s">
        <v>1</v>
      </c>
      <c r="D20" s="7" t="s">
        <v>4</v>
      </c>
      <c r="E20" s="7" t="s">
        <v>3</v>
      </c>
      <c r="F20" s="7" t="s">
        <v>2</v>
      </c>
      <c r="G20" s="7" t="s">
        <v>5</v>
      </c>
      <c r="H20" s="7" t="s">
        <v>6</v>
      </c>
      <c r="I20" s="7" t="s">
        <v>7</v>
      </c>
      <c r="J20" s="7" t="s">
        <v>18</v>
      </c>
      <c r="K20" s="7" t="s">
        <v>19</v>
      </c>
      <c r="L20" s="7" t="s">
        <v>8</v>
      </c>
      <c r="M20" s="7" t="s">
        <v>9</v>
      </c>
      <c r="N20" s="7" t="s">
        <v>10</v>
      </c>
      <c r="O20" s="7" t="s">
        <v>22</v>
      </c>
      <c r="P20" s="8" t="s">
        <v>17</v>
      </c>
      <c r="Q20" s="9" t="s">
        <v>25</v>
      </c>
      <c r="R20" s="10"/>
      <c r="S20" s="5"/>
    </row>
    <row r="21" spans="1:22" s="32" customFormat="1" ht="25.5" customHeight="1" x14ac:dyDescent="0.2">
      <c r="A21" s="24">
        <v>1</v>
      </c>
      <c r="B21" s="25">
        <v>1</v>
      </c>
      <c r="C21" s="25">
        <v>1</v>
      </c>
      <c r="D21" s="25" t="s">
        <v>13</v>
      </c>
      <c r="E21" s="25" t="s">
        <v>29</v>
      </c>
      <c r="F21" s="26" t="str">
        <f>IF(D21="","",IF(D21="geel","gas",IF(D21="grijs","telecom",IF(D21="groen","CAI",IF(D21="blauw","water",IF(D21="rood","elektra",""))))))</f>
        <v>telecom</v>
      </c>
      <c r="G21" s="26">
        <f t="shared" ref="G21:G27" si="0">IF(C21="","",1200)</f>
        <v>1200</v>
      </c>
      <c r="H21" s="25">
        <v>3000</v>
      </c>
      <c r="I21" s="25"/>
      <c r="J21" s="25"/>
      <c r="K21" s="25"/>
      <c r="L21" s="25"/>
      <c r="M21" s="25"/>
      <c r="N21" s="25"/>
      <c r="O21" s="25"/>
      <c r="P21" s="27" t="str">
        <f t="shared" ref="P21:P40" si="1">IF(C21="","",IF(AND(G21&gt;0,I21&gt;0),"Sprongbocht",IF(AND(G21&gt;0,I21=""),"Doorvoerbocht","")))</f>
        <v>Doorvoerbocht</v>
      </c>
      <c r="Q21" s="28">
        <f t="shared" ref="Q21:Q40" si="2">IF(P21="","",CEILING(IF(P21="Doorvoerbocht",G21+H21-(J21*2)+(PI()*J21*2/4),IF(AND(I21&gt;0,K21&gt;0,L21&gt;0),(G21-J21)+(H21-J21-(TAN(RADIANS(L21/2))*K21))+(PI()*J21*2/4)+(PI()*K21*2)/(360/L21)+(I21-TAN(RADIANS(L21/2))*K21))),500))</f>
        <v>4500</v>
      </c>
      <c r="R21" s="29" t="str">
        <f>IF(OR(S21&gt;"",T21&gt;"",U21&gt;"",V21&gt;""),"FOUT","")</f>
        <v/>
      </c>
      <c r="S21" s="30" t="str">
        <f>IF(AND(E21=63,NOT(D21="geel")),"Alleen geel in 63mm",IF(AND(E21=50,D21="geel"),"Geel bestaat niet in 50mm",""))</f>
        <v/>
      </c>
      <c r="T21" s="31" t="str">
        <f>IF(AND(C21&gt;0,H21&lt;800),"Lengte B moet minimaal 800mm zijn ","")</f>
        <v/>
      </c>
      <c r="U21" s="32" t="str">
        <f t="shared" ref="U21:U40" si="3">IF(AND(E21=50,J21&lt;350),"Radius AB moet minimaal 350 zijn",IF(AND(E21=50,I21&gt;0,K21&lt;350),"Radius BC moet minimaal 350 zijn",IF(AND(E21=63,J21&lt;400),"Radius AB moet minimaal 400 zijn",IF(AND(E21=63,I21&gt;0,K21&lt;400),"Radius BC moet minimaal 400 zijn",IF(AND(E21=75,J21&lt;450),"Radius AB moet minimaal 450 zijn",IF(AND(E21=75,I21&gt;0,K21&lt;450),"Radius BC moet minimaal 450 zijn",IF(AND(E21=110,J21&lt;500),"Radius AB moet minimaal 500 zijn",IF(AND(E21=110,I21&gt;0,K21&lt;500),"Radius BC moet minimaal 500 zijn",IF(AND(E21=125,J21&lt;660),"Radius AB moet minimaal 660 zijn",IF(AND(E21=125,I21&gt;0,K21&lt;660),"Radius BC moet minimaal 660 zijn",IF(AND(E21=160,J21&lt;750),"Radius AB moet minimaal 750 zijn",IF(AND(E21=160,I21&gt;0,K21&lt;750),"Radius BC moet minimaal 750 zijn",""))))))))))))</f>
        <v/>
      </c>
      <c r="V21" s="32" t="str">
        <f>IF(AND(Q21&gt;10000,M21="ja"),"Bocht kan niet uit 1 stuk","")</f>
        <v/>
      </c>
    </row>
    <row r="22" spans="1:22" s="32" customFormat="1" ht="25.5" customHeight="1" x14ac:dyDescent="0.2">
      <c r="A22" s="24">
        <v>2</v>
      </c>
      <c r="B22" s="25">
        <v>1</v>
      </c>
      <c r="C22" s="25">
        <v>1</v>
      </c>
      <c r="D22" s="25" t="s">
        <v>11</v>
      </c>
      <c r="E22" s="25" t="s">
        <v>30</v>
      </c>
      <c r="F22" s="26" t="str">
        <f t="shared" ref="F22:F40" si="4">IF(D22="","",IF(D22="geel","gas",IF(D22="grijs","telecom",IF(D22="groen","CAI",IF(D22="blauw","water",IF(D22="rood","elektra",""))))))</f>
        <v>gas</v>
      </c>
      <c r="G22" s="25">
        <f t="shared" si="0"/>
        <v>1200</v>
      </c>
      <c r="H22" s="25">
        <v>3000</v>
      </c>
      <c r="I22" s="25"/>
      <c r="J22" s="25"/>
      <c r="K22" s="25"/>
      <c r="L22" s="25"/>
      <c r="M22" s="25"/>
      <c r="N22" s="25"/>
      <c r="O22" s="25"/>
      <c r="P22" s="27" t="str">
        <f t="shared" si="1"/>
        <v>Doorvoerbocht</v>
      </c>
      <c r="Q22" s="28">
        <f t="shared" si="2"/>
        <v>4500</v>
      </c>
      <c r="R22" s="29" t="str">
        <f t="shared" ref="R22:R40" si="5">IF(OR(S22&gt;"",T22&gt;"",U22&gt;"",V22&gt;""),"FOUT","")</f>
        <v/>
      </c>
      <c r="S22" s="30" t="str">
        <f t="shared" ref="S22:S40" si="6">IF(AND(E22=63,NOT(D22="geel")),"Alleen geel in 63mm",IF(AND(E22=50,D22="geel"),"Geel bestaat niet in 50mm",""))</f>
        <v/>
      </c>
      <c r="T22" s="31" t="str">
        <f t="shared" ref="T22:T40" si="7">IF(AND(C22&gt;0,H22&lt;800),"Lengte B moet minimaal 800mm zijn ","")</f>
        <v/>
      </c>
      <c r="U22" s="32" t="str">
        <f t="shared" si="3"/>
        <v/>
      </c>
      <c r="V22" s="32" t="str">
        <f t="shared" ref="V22:V40" si="8">IF(AND(Q22&gt;10000,M22="ja"),"Bocht kan niet uit 1 stuk","")</f>
        <v/>
      </c>
    </row>
    <row r="23" spans="1:22" s="32" customFormat="1" ht="25.5" customHeight="1" x14ac:dyDescent="0.2">
      <c r="A23" s="24">
        <v>3</v>
      </c>
      <c r="B23" s="25">
        <v>1</v>
      </c>
      <c r="C23" s="25">
        <v>1</v>
      </c>
      <c r="D23" s="25" t="s">
        <v>16</v>
      </c>
      <c r="E23" s="25" t="s">
        <v>29</v>
      </c>
      <c r="F23" s="26" t="str">
        <f t="shared" si="4"/>
        <v>CAI</v>
      </c>
      <c r="G23" s="25">
        <f t="shared" si="0"/>
        <v>1200</v>
      </c>
      <c r="H23" s="25">
        <v>3000</v>
      </c>
      <c r="I23" s="25"/>
      <c r="J23" s="25"/>
      <c r="K23" s="25"/>
      <c r="L23" s="25"/>
      <c r="M23" s="25"/>
      <c r="N23" s="25"/>
      <c r="O23" s="25"/>
      <c r="P23" s="27" t="str">
        <f t="shared" si="1"/>
        <v>Doorvoerbocht</v>
      </c>
      <c r="Q23" s="28">
        <f t="shared" si="2"/>
        <v>4500</v>
      </c>
      <c r="R23" s="29" t="str">
        <f t="shared" si="5"/>
        <v/>
      </c>
      <c r="S23" s="30" t="str">
        <f t="shared" si="6"/>
        <v/>
      </c>
      <c r="T23" s="31" t="str">
        <f t="shared" si="7"/>
        <v/>
      </c>
      <c r="U23" s="32" t="str">
        <f t="shared" si="3"/>
        <v/>
      </c>
      <c r="V23" s="32" t="str">
        <f t="shared" si="8"/>
        <v/>
      </c>
    </row>
    <row r="24" spans="1:22" s="32" customFormat="1" ht="25.5" customHeight="1" x14ac:dyDescent="0.2">
      <c r="A24" s="24">
        <v>4</v>
      </c>
      <c r="B24" s="25">
        <v>1</v>
      </c>
      <c r="C24" s="25">
        <v>1</v>
      </c>
      <c r="D24" s="25" t="s">
        <v>14</v>
      </c>
      <c r="E24" s="25" t="s">
        <v>29</v>
      </c>
      <c r="F24" s="26" t="str">
        <f t="shared" si="4"/>
        <v>elektra</v>
      </c>
      <c r="G24" s="25">
        <f t="shared" si="0"/>
        <v>1200</v>
      </c>
      <c r="H24" s="25">
        <v>3000</v>
      </c>
      <c r="I24" s="25"/>
      <c r="J24" s="25"/>
      <c r="K24" s="25"/>
      <c r="L24" s="25"/>
      <c r="M24" s="25"/>
      <c r="N24" s="25"/>
      <c r="O24" s="25"/>
      <c r="P24" s="27" t="str">
        <f t="shared" si="1"/>
        <v>Doorvoerbocht</v>
      </c>
      <c r="Q24" s="28">
        <f t="shared" si="2"/>
        <v>4500</v>
      </c>
      <c r="R24" s="29" t="str">
        <f t="shared" si="5"/>
        <v/>
      </c>
      <c r="S24" s="30" t="str">
        <f t="shared" si="6"/>
        <v/>
      </c>
      <c r="T24" s="31" t="str">
        <f t="shared" si="7"/>
        <v/>
      </c>
      <c r="U24" s="32" t="str">
        <f t="shared" si="3"/>
        <v/>
      </c>
      <c r="V24" s="32" t="str">
        <f t="shared" si="8"/>
        <v/>
      </c>
    </row>
    <row r="25" spans="1:22" s="32" customFormat="1" ht="25.5" customHeight="1" x14ac:dyDescent="0.2">
      <c r="A25" s="24">
        <v>5</v>
      </c>
      <c r="B25" s="25">
        <v>1</v>
      </c>
      <c r="C25" s="25">
        <v>1</v>
      </c>
      <c r="D25" s="25" t="s">
        <v>15</v>
      </c>
      <c r="E25" s="25" t="s">
        <v>29</v>
      </c>
      <c r="F25" s="26" t="str">
        <f t="shared" si="4"/>
        <v>water</v>
      </c>
      <c r="G25" s="25">
        <f t="shared" si="0"/>
        <v>1200</v>
      </c>
      <c r="H25" s="25">
        <v>3000</v>
      </c>
      <c r="I25" s="25"/>
      <c r="J25" s="25"/>
      <c r="K25" s="25"/>
      <c r="L25" s="25"/>
      <c r="M25" s="25" t="s">
        <v>26</v>
      </c>
      <c r="N25" s="25"/>
      <c r="O25" s="25"/>
      <c r="P25" s="27" t="str">
        <f t="shared" si="1"/>
        <v>Doorvoerbocht</v>
      </c>
      <c r="Q25" s="28">
        <f t="shared" si="2"/>
        <v>4500</v>
      </c>
      <c r="R25" s="29" t="str">
        <f t="shared" si="5"/>
        <v/>
      </c>
      <c r="S25" s="30" t="str">
        <f t="shared" si="6"/>
        <v/>
      </c>
      <c r="T25" s="31" t="str">
        <f t="shared" si="7"/>
        <v/>
      </c>
      <c r="U25" s="32" t="str">
        <f t="shared" si="3"/>
        <v/>
      </c>
      <c r="V25" s="32" t="str">
        <f t="shared" si="8"/>
        <v/>
      </c>
    </row>
    <row r="26" spans="1:22" s="32" customFormat="1" ht="25.5" customHeight="1" x14ac:dyDescent="0.2">
      <c r="A26" s="24">
        <v>6</v>
      </c>
      <c r="B26" s="25"/>
      <c r="C26" s="25"/>
      <c r="D26" s="25"/>
      <c r="E26" s="25"/>
      <c r="F26" s="26" t="str">
        <f t="shared" si="4"/>
        <v/>
      </c>
      <c r="G26" s="26" t="str">
        <f t="shared" ref="G26:G40" si="9">IF(C26="","",1200)</f>
        <v/>
      </c>
      <c r="H26" s="25"/>
      <c r="I26" s="25"/>
      <c r="J26" s="25"/>
      <c r="K26" s="25"/>
      <c r="L26" s="25"/>
      <c r="M26" s="25"/>
      <c r="N26" s="25"/>
      <c r="O26" s="25"/>
      <c r="P26" s="27" t="str">
        <f t="shared" si="1"/>
        <v/>
      </c>
      <c r="Q26" s="28" t="str">
        <f t="shared" si="2"/>
        <v/>
      </c>
      <c r="R26" s="29" t="str">
        <f t="shared" si="5"/>
        <v/>
      </c>
      <c r="S26" s="30" t="str">
        <f t="shared" si="6"/>
        <v/>
      </c>
      <c r="T26" s="31" t="str">
        <f t="shared" si="7"/>
        <v/>
      </c>
      <c r="U26" s="32" t="str">
        <f t="shared" si="3"/>
        <v/>
      </c>
      <c r="V26" s="32" t="str">
        <f t="shared" si="8"/>
        <v/>
      </c>
    </row>
    <row r="27" spans="1:22" s="32" customFormat="1" ht="25.5" customHeight="1" x14ac:dyDescent="0.2">
      <c r="A27" s="24">
        <v>7</v>
      </c>
      <c r="B27" s="25">
        <v>1</v>
      </c>
      <c r="C27" s="25">
        <v>1</v>
      </c>
      <c r="D27" s="25" t="s">
        <v>13</v>
      </c>
      <c r="E27" s="25" t="s">
        <v>33</v>
      </c>
      <c r="F27" s="26" t="str">
        <f t="shared" si="4"/>
        <v>telecom</v>
      </c>
      <c r="G27" s="25">
        <f t="shared" si="0"/>
        <v>1200</v>
      </c>
      <c r="H27" s="25">
        <v>2500</v>
      </c>
      <c r="I27" s="25">
        <v>1200</v>
      </c>
      <c r="J27" s="25">
        <v>900</v>
      </c>
      <c r="K27" s="25">
        <v>750</v>
      </c>
      <c r="L27" s="25">
        <v>45</v>
      </c>
      <c r="M27" s="25" t="s">
        <v>26</v>
      </c>
      <c r="N27" s="25" t="s">
        <v>27</v>
      </c>
      <c r="O27" s="25"/>
      <c r="P27" s="26" t="str">
        <f t="shared" si="1"/>
        <v>Sprongbocht</v>
      </c>
      <c r="Q27" s="28">
        <f t="shared" si="2"/>
        <v>4500</v>
      </c>
      <c r="R27" s="29" t="str">
        <f t="shared" si="5"/>
        <v/>
      </c>
      <c r="S27" s="30" t="str">
        <f t="shared" si="6"/>
        <v/>
      </c>
      <c r="T27" s="31" t="str">
        <f t="shared" si="7"/>
        <v/>
      </c>
      <c r="U27" s="32" t="str">
        <f t="shared" si="3"/>
        <v/>
      </c>
      <c r="V27" s="32" t="str">
        <f t="shared" si="8"/>
        <v/>
      </c>
    </row>
    <row r="28" spans="1:22" s="32" customFormat="1" ht="25.5" customHeight="1" x14ac:dyDescent="0.2">
      <c r="A28" s="24">
        <v>8</v>
      </c>
      <c r="B28" s="25">
        <v>1</v>
      </c>
      <c r="C28" s="25">
        <v>1</v>
      </c>
      <c r="D28" s="25" t="s">
        <v>11</v>
      </c>
      <c r="E28" s="25" t="s">
        <v>30</v>
      </c>
      <c r="F28" s="26" t="str">
        <f t="shared" si="4"/>
        <v>gas</v>
      </c>
      <c r="G28" s="25">
        <f t="shared" si="9"/>
        <v>1200</v>
      </c>
      <c r="H28" s="25">
        <v>4000</v>
      </c>
      <c r="I28" s="25">
        <v>1500</v>
      </c>
      <c r="J28" s="25">
        <v>660</v>
      </c>
      <c r="K28" s="25">
        <v>500</v>
      </c>
      <c r="L28" s="25">
        <v>90</v>
      </c>
      <c r="M28" s="25" t="s">
        <v>26</v>
      </c>
      <c r="N28" s="25" t="s">
        <v>27</v>
      </c>
      <c r="O28" s="25"/>
      <c r="P28" s="26" t="str">
        <f t="shared" si="1"/>
        <v>Sprongbocht</v>
      </c>
      <c r="Q28" s="28">
        <f t="shared" si="2"/>
        <v>6500</v>
      </c>
      <c r="R28" s="29" t="str">
        <f t="shared" si="5"/>
        <v/>
      </c>
      <c r="S28" s="30" t="str">
        <f t="shared" si="6"/>
        <v/>
      </c>
      <c r="T28" s="31" t="str">
        <f t="shared" si="7"/>
        <v/>
      </c>
      <c r="U28" s="32" t="str">
        <f t="shared" si="3"/>
        <v/>
      </c>
      <c r="V28" s="32" t="str">
        <f t="shared" si="8"/>
        <v/>
      </c>
    </row>
    <row r="29" spans="1:22" s="32" customFormat="1" ht="25.5" customHeight="1" x14ac:dyDescent="0.2">
      <c r="A29" s="24">
        <v>9</v>
      </c>
      <c r="B29" s="25">
        <v>1</v>
      </c>
      <c r="C29" s="25">
        <v>1</v>
      </c>
      <c r="D29" s="25" t="s">
        <v>16</v>
      </c>
      <c r="E29" s="25" t="s">
        <v>30</v>
      </c>
      <c r="F29" s="26" t="str">
        <f t="shared" si="4"/>
        <v>CAI</v>
      </c>
      <c r="G29" s="25">
        <f t="shared" si="9"/>
        <v>1200</v>
      </c>
      <c r="H29" s="25">
        <v>2500</v>
      </c>
      <c r="I29" s="25">
        <v>1500</v>
      </c>
      <c r="J29" s="25">
        <v>500</v>
      </c>
      <c r="K29" s="25">
        <v>500</v>
      </c>
      <c r="L29" s="25">
        <v>90</v>
      </c>
      <c r="M29" s="25" t="s">
        <v>26</v>
      </c>
      <c r="N29" s="25" t="s">
        <v>27</v>
      </c>
      <c r="O29" s="25"/>
      <c r="P29" s="26" t="str">
        <f t="shared" si="1"/>
        <v>Sprongbocht</v>
      </c>
      <c r="Q29" s="28">
        <f t="shared" si="2"/>
        <v>5000</v>
      </c>
      <c r="R29" s="29" t="str">
        <f t="shared" si="5"/>
        <v/>
      </c>
      <c r="S29" s="30" t="str">
        <f t="shared" si="6"/>
        <v/>
      </c>
      <c r="T29" s="31" t="str">
        <f t="shared" si="7"/>
        <v/>
      </c>
      <c r="U29" s="32" t="str">
        <f t="shared" si="3"/>
        <v/>
      </c>
      <c r="V29" s="32" t="str">
        <f t="shared" si="8"/>
        <v/>
      </c>
    </row>
    <row r="30" spans="1:22" s="32" customFormat="1" ht="25.5" customHeight="1" x14ac:dyDescent="0.2">
      <c r="A30" s="24">
        <v>10</v>
      </c>
      <c r="B30" s="25">
        <v>1</v>
      </c>
      <c r="C30" s="25">
        <v>1</v>
      </c>
      <c r="D30" s="25" t="s">
        <v>14</v>
      </c>
      <c r="E30" s="25" t="s">
        <v>31</v>
      </c>
      <c r="F30" s="26" t="str">
        <f t="shared" si="4"/>
        <v>elektra</v>
      </c>
      <c r="G30" s="25">
        <f t="shared" si="9"/>
        <v>1200</v>
      </c>
      <c r="H30" s="25">
        <v>1000</v>
      </c>
      <c r="I30" s="25">
        <v>1500</v>
      </c>
      <c r="J30" s="25">
        <v>660</v>
      </c>
      <c r="K30" s="25">
        <v>900</v>
      </c>
      <c r="L30" s="25">
        <v>90</v>
      </c>
      <c r="M30" s="25" t="s">
        <v>26</v>
      </c>
      <c r="N30" s="25" t="s">
        <v>27</v>
      </c>
      <c r="O30" s="25"/>
      <c r="P30" s="26" t="str">
        <f t="shared" si="1"/>
        <v>Sprongbocht</v>
      </c>
      <c r="Q30" s="28">
        <f t="shared" si="2"/>
        <v>3500</v>
      </c>
      <c r="R30" s="29" t="str">
        <f t="shared" si="5"/>
        <v/>
      </c>
      <c r="S30" s="30" t="str">
        <f t="shared" si="6"/>
        <v/>
      </c>
      <c r="T30" s="31" t="str">
        <f t="shared" si="7"/>
        <v/>
      </c>
      <c r="U30" s="32" t="str">
        <f t="shared" si="3"/>
        <v/>
      </c>
      <c r="V30" s="32" t="str">
        <f t="shared" si="8"/>
        <v/>
      </c>
    </row>
    <row r="31" spans="1:22" s="32" customFormat="1" ht="25.5" customHeight="1" x14ac:dyDescent="0.2">
      <c r="A31" s="24">
        <v>11</v>
      </c>
      <c r="B31" s="25">
        <v>1</v>
      </c>
      <c r="C31" s="25">
        <v>1</v>
      </c>
      <c r="D31" s="25" t="s">
        <v>15</v>
      </c>
      <c r="E31" s="25" t="s">
        <v>29</v>
      </c>
      <c r="F31" s="26" t="str">
        <f t="shared" si="4"/>
        <v>water</v>
      </c>
      <c r="G31" s="25">
        <f t="shared" si="9"/>
        <v>1200</v>
      </c>
      <c r="H31" s="25">
        <v>1000</v>
      </c>
      <c r="I31" s="25">
        <v>1500</v>
      </c>
      <c r="J31" s="25">
        <v>750</v>
      </c>
      <c r="K31" s="25">
        <v>500</v>
      </c>
      <c r="L31" s="25">
        <v>90</v>
      </c>
      <c r="M31" s="25" t="s">
        <v>26</v>
      </c>
      <c r="N31" s="25" t="s">
        <v>27</v>
      </c>
      <c r="O31" s="25"/>
      <c r="P31" s="26" t="str">
        <f t="shared" si="1"/>
        <v>Sprongbocht</v>
      </c>
      <c r="Q31" s="28">
        <f t="shared" si="2"/>
        <v>3500</v>
      </c>
      <c r="R31" s="29" t="str">
        <f t="shared" si="5"/>
        <v/>
      </c>
      <c r="S31" s="30" t="str">
        <f t="shared" si="6"/>
        <v/>
      </c>
      <c r="T31" s="31" t="str">
        <f t="shared" si="7"/>
        <v/>
      </c>
      <c r="U31" s="32" t="str">
        <f t="shared" si="3"/>
        <v/>
      </c>
      <c r="V31" s="32" t="str">
        <f t="shared" si="8"/>
        <v/>
      </c>
    </row>
    <row r="32" spans="1:22" s="32" customFormat="1" ht="25.5" customHeight="1" x14ac:dyDescent="0.2">
      <c r="A32" s="24">
        <v>12</v>
      </c>
      <c r="B32" s="25"/>
      <c r="C32" s="25"/>
      <c r="D32" s="25"/>
      <c r="E32" s="25"/>
      <c r="F32" s="26" t="str">
        <f t="shared" si="4"/>
        <v/>
      </c>
      <c r="G32" s="25" t="str">
        <f t="shared" si="9"/>
        <v/>
      </c>
      <c r="H32" s="25"/>
      <c r="I32" s="25"/>
      <c r="J32" s="25"/>
      <c r="K32" s="25"/>
      <c r="L32" s="25"/>
      <c r="M32" s="25"/>
      <c r="N32" s="25"/>
      <c r="O32" s="25"/>
      <c r="P32" s="26" t="str">
        <f t="shared" si="1"/>
        <v/>
      </c>
      <c r="Q32" s="28" t="str">
        <f t="shared" si="2"/>
        <v/>
      </c>
      <c r="R32" s="29" t="str">
        <f t="shared" si="5"/>
        <v/>
      </c>
      <c r="S32" s="30" t="str">
        <f t="shared" si="6"/>
        <v/>
      </c>
      <c r="T32" s="31" t="str">
        <f t="shared" si="7"/>
        <v/>
      </c>
      <c r="U32" s="32" t="str">
        <f t="shared" si="3"/>
        <v/>
      </c>
      <c r="V32" s="32" t="str">
        <f t="shared" si="8"/>
        <v/>
      </c>
    </row>
    <row r="33" spans="1:22" s="32" customFormat="1" ht="25.5" customHeight="1" x14ac:dyDescent="0.2">
      <c r="A33" s="24">
        <v>13</v>
      </c>
      <c r="B33" s="25"/>
      <c r="C33" s="25"/>
      <c r="D33" s="25"/>
      <c r="E33" s="25"/>
      <c r="F33" s="26" t="str">
        <f t="shared" si="4"/>
        <v/>
      </c>
      <c r="G33" s="25" t="str">
        <f t="shared" si="9"/>
        <v/>
      </c>
      <c r="H33" s="25"/>
      <c r="I33" s="25"/>
      <c r="J33" s="25"/>
      <c r="K33" s="25"/>
      <c r="L33" s="25"/>
      <c r="M33" s="25"/>
      <c r="N33" s="25"/>
      <c r="O33" s="25"/>
      <c r="P33" s="26" t="str">
        <f t="shared" si="1"/>
        <v/>
      </c>
      <c r="Q33" s="28" t="str">
        <f t="shared" si="2"/>
        <v/>
      </c>
      <c r="R33" s="29" t="str">
        <f t="shared" si="5"/>
        <v/>
      </c>
      <c r="S33" s="30" t="str">
        <f t="shared" si="6"/>
        <v/>
      </c>
      <c r="T33" s="31" t="str">
        <f t="shared" si="7"/>
        <v/>
      </c>
      <c r="U33" s="32" t="str">
        <f t="shared" si="3"/>
        <v/>
      </c>
      <c r="V33" s="32" t="str">
        <f t="shared" si="8"/>
        <v/>
      </c>
    </row>
    <row r="34" spans="1:22" s="32" customFormat="1" ht="25.5" customHeight="1" x14ac:dyDescent="0.2">
      <c r="A34" s="24">
        <v>14</v>
      </c>
      <c r="B34" s="25"/>
      <c r="C34" s="25"/>
      <c r="D34" s="25"/>
      <c r="E34" s="25"/>
      <c r="F34" s="26" t="str">
        <f t="shared" si="4"/>
        <v/>
      </c>
      <c r="G34" s="25" t="str">
        <f t="shared" si="9"/>
        <v/>
      </c>
      <c r="H34" s="25"/>
      <c r="I34" s="25"/>
      <c r="J34" s="25"/>
      <c r="K34" s="25"/>
      <c r="L34" s="25"/>
      <c r="M34" s="25"/>
      <c r="N34" s="25"/>
      <c r="O34" s="25"/>
      <c r="P34" s="26" t="str">
        <f t="shared" si="1"/>
        <v/>
      </c>
      <c r="Q34" s="28" t="str">
        <f t="shared" si="2"/>
        <v/>
      </c>
      <c r="R34" s="29" t="str">
        <f t="shared" si="5"/>
        <v/>
      </c>
      <c r="S34" s="30" t="str">
        <f t="shared" si="6"/>
        <v/>
      </c>
      <c r="T34" s="31" t="str">
        <f t="shared" si="7"/>
        <v/>
      </c>
      <c r="U34" s="32" t="str">
        <f t="shared" si="3"/>
        <v/>
      </c>
      <c r="V34" s="32" t="str">
        <f t="shared" si="8"/>
        <v/>
      </c>
    </row>
    <row r="35" spans="1:22" s="32" customFormat="1" ht="25.5" customHeight="1" x14ac:dyDescent="0.2">
      <c r="A35" s="24">
        <v>15</v>
      </c>
      <c r="B35" s="25"/>
      <c r="C35" s="25"/>
      <c r="D35" s="25"/>
      <c r="E35" s="25"/>
      <c r="F35" s="26" t="str">
        <f t="shared" si="4"/>
        <v/>
      </c>
      <c r="G35" s="25" t="str">
        <f t="shared" si="9"/>
        <v/>
      </c>
      <c r="H35" s="25"/>
      <c r="I35" s="25"/>
      <c r="J35" s="25"/>
      <c r="K35" s="25"/>
      <c r="L35" s="25"/>
      <c r="M35" s="25"/>
      <c r="N35" s="25"/>
      <c r="O35" s="25"/>
      <c r="P35" s="26" t="str">
        <f t="shared" si="1"/>
        <v/>
      </c>
      <c r="Q35" s="28" t="str">
        <f t="shared" si="2"/>
        <v/>
      </c>
      <c r="R35" s="29" t="str">
        <f t="shared" si="5"/>
        <v/>
      </c>
      <c r="S35" s="30" t="str">
        <f t="shared" si="6"/>
        <v/>
      </c>
      <c r="T35" s="31" t="str">
        <f t="shared" si="7"/>
        <v/>
      </c>
      <c r="U35" s="32" t="str">
        <f t="shared" si="3"/>
        <v/>
      </c>
      <c r="V35" s="32" t="str">
        <f t="shared" si="8"/>
        <v/>
      </c>
    </row>
    <row r="36" spans="1:22" s="32" customFormat="1" ht="25.5" customHeight="1" x14ac:dyDescent="0.2">
      <c r="A36" s="24">
        <v>16</v>
      </c>
      <c r="B36" s="25"/>
      <c r="C36" s="25"/>
      <c r="D36" s="25"/>
      <c r="E36" s="25"/>
      <c r="F36" s="26" t="str">
        <f t="shared" si="4"/>
        <v/>
      </c>
      <c r="G36" s="25" t="str">
        <f t="shared" si="9"/>
        <v/>
      </c>
      <c r="H36" s="25"/>
      <c r="I36" s="25"/>
      <c r="J36" s="25"/>
      <c r="K36" s="25"/>
      <c r="L36" s="25"/>
      <c r="M36" s="25"/>
      <c r="N36" s="25"/>
      <c r="O36" s="25"/>
      <c r="P36" s="26" t="str">
        <f t="shared" si="1"/>
        <v/>
      </c>
      <c r="Q36" s="28" t="str">
        <f t="shared" si="2"/>
        <v/>
      </c>
      <c r="R36" s="29" t="str">
        <f t="shared" si="5"/>
        <v/>
      </c>
      <c r="S36" s="30" t="str">
        <f t="shared" si="6"/>
        <v/>
      </c>
      <c r="T36" s="31" t="str">
        <f t="shared" si="7"/>
        <v/>
      </c>
      <c r="U36" s="32" t="str">
        <f t="shared" si="3"/>
        <v/>
      </c>
      <c r="V36" s="32" t="str">
        <f t="shared" si="8"/>
        <v/>
      </c>
    </row>
    <row r="37" spans="1:22" s="32" customFormat="1" ht="25.5" customHeight="1" x14ac:dyDescent="0.2">
      <c r="A37" s="24">
        <v>17</v>
      </c>
      <c r="B37" s="25"/>
      <c r="C37" s="25"/>
      <c r="D37" s="25"/>
      <c r="E37" s="25"/>
      <c r="F37" s="26" t="str">
        <f t="shared" si="4"/>
        <v/>
      </c>
      <c r="G37" s="25" t="str">
        <f t="shared" si="9"/>
        <v/>
      </c>
      <c r="H37" s="25"/>
      <c r="I37" s="25"/>
      <c r="J37" s="25"/>
      <c r="K37" s="25"/>
      <c r="L37" s="25"/>
      <c r="M37" s="25"/>
      <c r="N37" s="25"/>
      <c r="O37" s="25"/>
      <c r="P37" s="26" t="str">
        <f t="shared" si="1"/>
        <v/>
      </c>
      <c r="Q37" s="28" t="str">
        <f t="shared" si="2"/>
        <v/>
      </c>
      <c r="R37" s="29" t="str">
        <f t="shared" si="5"/>
        <v/>
      </c>
      <c r="S37" s="30" t="str">
        <f t="shared" si="6"/>
        <v/>
      </c>
      <c r="T37" s="31" t="str">
        <f t="shared" si="7"/>
        <v/>
      </c>
      <c r="U37" s="32" t="str">
        <f t="shared" si="3"/>
        <v/>
      </c>
      <c r="V37" s="32" t="str">
        <f t="shared" si="8"/>
        <v/>
      </c>
    </row>
    <row r="38" spans="1:22" s="32" customFormat="1" ht="25.5" customHeight="1" x14ac:dyDescent="0.2">
      <c r="A38" s="24">
        <v>18</v>
      </c>
      <c r="B38" s="25"/>
      <c r="C38" s="25"/>
      <c r="D38" s="25"/>
      <c r="E38" s="25"/>
      <c r="F38" s="26" t="str">
        <f t="shared" si="4"/>
        <v/>
      </c>
      <c r="G38" s="25" t="str">
        <f t="shared" si="9"/>
        <v/>
      </c>
      <c r="H38" s="25"/>
      <c r="I38" s="25"/>
      <c r="J38" s="25"/>
      <c r="K38" s="25"/>
      <c r="L38" s="25"/>
      <c r="M38" s="25"/>
      <c r="N38" s="25"/>
      <c r="O38" s="25"/>
      <c r="P38" s="26" t="str">
        <f t="shared" si="1"/>
        <v/>
      </c>
      <c r="Q38" s="28" t="str">
        <f t="shared" si="2"/>
        <v/>
      </c>
      <c r="R38" s="29" t="str">
        <f t="shared" si="5"/>
        <v/>
      </c>
      <c r="S38" s="30" t="str">
        <f t="shared" si="6"/>
        <v/>
      </c>
      <c r="T38" s="31" t="str">
        <f t="shared" si="7"/>
        <v/>
      </c>
      <c r="U38" s="32" t="str">
        <f t="shared" si="3"/>
        <v/>
      </c>
      <c r="V38" s="32" t="str">
        <f t="shared" si="8"/>
        <v/>
      </c>
    </row>
    <row r="39" spans="1:22" s="32" customFormat="1" ht="25.5" customHeight="1" x14ac:dyDescent="0.2">
      <c r="A39" s="24">
        <v>19</v>
      </c>
      <c r="B39" s="25"/>
      <c r="C39" s="25"/>
      <c r="D39" s="25"/>
      <c r="E39" s="25"/>
      <c r="F39" s="26" t="str">
        <f t="shared" si="4"/>
        <v/>
      </c>
      <c r="G39" s="25" t="str">
        <f t="shared" si="9"/>
        <v/>
      </c>
      <c r="H39" s="25"/>
      <c r="I39" s="25"/>
      <c r="J39" s="25"/>
      <c r="K39" s="25"/>
      <c r="L39" s="25"/>
      <c r="M39" s="25"/>
      <c r="N39" s="25"/>
      <c r="O39" s="25"/>
      <c r="P39" s="26" t="str">
        <f t="shared" si="1"/>
        <v/>
      </c>
      <c r="Q39" s="28" t="str">
        <f t="shared" si="2"/>
        <v/>
      </c>
      <c r="R39" s="29" t="str">
        <f t="shared" si="5"/>
        <v/>
      </c>
      <c r="S39" s="30" t="str">
        <f t="shared" si="6"/>
        <v/>
      </c>
      <c r="T39" s="31" t="str">
        <f t="shared" si="7"/>
        <v/>
      </c>
      <c r="U39" s="32" t="str">
        <f t="shared" si="3"/>
        <v/>
      </c>
      <c r="V39" s="32" t="str">
        <f t="shared" si="8"/>
        <v/>
      </c>
    </row>
    <row r="40" spans="1:22" s="32" customFormat="1" ht="25.5" customHeight="1" x14ac:dyDescent="0.2">
      <c r="A40" s="24">
        <v>20</v>
      </c>
      <c r="B40" s="25"/>
      <c r="C40" s="25"/>
      <c r="D40" s="25"/>
      <c r="E40" s="25"/>
      <c r="F40" s="26" t="str">
        <f t="shared" si="4"/>
        <v/>
      </c>
      <c r="G40" s="25" t="str">
        <f t="shared" si="9"/>
        <v/>
      </c>
      <c r="H40" s="25"/>
      <c r="I40" s="25"/>
      <c r="J40" s="25"/>
      <c r="K40" s="25"/>
      <c r="L40" s="25"/>
      <c r="M40" s="25"/>
      <c r="N40" s="25"/>
      <c r="O40" s="25"/>
      <c r="P40" s="26" t="str">
        <f t="shared" si="1"/>
        <v/>
      </c>
      <c r="Q40" s="28" t="str">
        <f t="shared" si="2"/>
        <v/>
      </c>
      <c r="R40" s="29" t="str">
        <f t="shared" si="5"/>
        <v/>
      </c>
      <c r="S40" s="30" t="str">
        <f t="shared" si="6"/>
        <v/>
      </c>
      <c r="T40" s="31" t="str">
        <f t="shared" si="7"/>
        <v/>
      </c>
      <c r="U40" s="32" t="str">
        <f t="shared" si="3"/>
        <v/>
      </c>
      <c r="V40" s="32" t="str">
        <f t="shared" si="8"/>
        <v/>
      </c>
    </row>
    <row r="41" spans="1:22" ht="15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1"/>
      <c r="R41" s="21"/>
      <c r="S41" s="23"/>
      <c r="T41" s="22"/>
    </row>
    <row r="42" spans="1:22" ht="15" customHeight="1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1"/>
      <c r="R42" s="21"/>
      <c r="S42" s="23"/>
      <c r="T42" s="22"/>
    </row>
    <row r="43" spans="1:22" ht="15" customHeight="1" x14ac:dyDescent="0.2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1"/>
      <c r="R43" s="21"/>
      <c r="S43" s="23"/>
      <c r="T43" s="22"/>
    </row>
    <row r="44" spans="1:22" ht="15" customHeight="1" x14ac:dyDescent="0.2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1"/>
      <c r="R44" s="21"/>
      <c r="S44" s="23"/>
      <c r="T44" s="22"/>
    </row>
    <row r="45" spans="1:22" ht="15" customHeight="1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1"/>
      <c r="R45" s="21"/>
      <c r="S45" s="23"/>
      <c r="T45" s="22"/>
    </row>
  </sheetData>
  <sheetProtection selectLockedCells="1"/>
  <mergeCells count="4">
    <mergeCell ref="D12:F12"/>
    <mergeCell ref="D11:F11"/>
    <mergeCell ref="D10:F10"/>
    <mergeCell ref="B1:Q6"/>
  </mergeCells>
  <phoneticPr fontId="2" type="noConversion"/>
  <conditionalFormatting sqref="B21:Q45">
    <cfRule type="expression" dxfId="6" priority="32">
      <formula>ISNUMBER(SEARCH("blauw",$D21,1))</formula>
    </cfRule>
    <cfRule type="expression" dxfId="5" priority="33">
      <formula>ISNUMBER(SEARCH("groen",$D21,1))</formula>
    </cfRule>
    <cfRule type="expression" dxfId="4" priority="34">
      <formula>ISNUMBER(SEARCH("rood",$D21,1))</formula>
    </cfRule>
    <cfRule type="expression" dxfId="3" priority="35">
      <formula>ISNUMBER(SEARCH("grijs",$D21,1))</formula>
    </cfRule>
    <cfRule type="expression" dxfId="2" priority="36">
      <formula>ISNUMBER(SEARCH("geel",$D21,1))</formula>
    </cfRule>
  </conditionalFormatting>
  <conditionalFormatting sqref="R21:R45">
    <cfRule type="containsText" dxfId="1" priority="1" operator="containsText" text="FOUT">
      <formula>NOT(ISERROR(SEARCH("FOUT",R21)))</formula>
    </cfRule>
  </conditionalFormatting>
  <conditionalFormatting sqref="S21:V45">
    <cfRule type="cellIs" dxfId="0" priority="3" operator="greaterThan">
      <formula>""""""</formula>
    </cfRule>
  </conditionalFormatting>
  <dataValidations xWindow="951" yWindow="603" count="7">
    <dataValidation type="list" allowBlank="1" showInputMessage="1" showErrorMessage="1" promptTitle="Geef de kleur aan" prompt="Grijs - Telecom_x000a_Geel - Gas_x000a_Rood - Elektra_x000a_Groen - CAI_x000a_Blauw - Water" sqref="D21:D45" xr:uid="{5333EA39-319F-45D7-8B55-34A8DACEC6BF}">
      <formula1>"grijs,geel,groen,rood,blauw"</formula1>
    </dataValidation>
    <dataValidation type="whole" allowBlank="1" showInputMessage="1" showErrorMessage="1" promptTitle="Type" prompt="Typenummer geldt alleen bij invoer sprongbocht" sqref="B21:B45" xr:uid="{70AF165C-60BA-4BF5-A994-BE32215E70B5}">
      <formula1>1</formula1>
      <formula2>2</formula2>
    </dataValidation>
    <dataValidation type="list" allowBlank="1" showInputMessage="1" showErrorMessage="1" promptTitle="Invoer diameter" prompt="Geef eerst de kleur aan" sqref="E21:E45" xr:uid="{D3FBCD46-F252-4A76-BEB1-61782FF67D74}">
      <formula1>INDIRECT(D21)</formula1>
    </dataValidation>
    <dataValidation type="list" allowBlank="1" showInputMessage="1" showErrorMessage="1" sqref="M21:N45" xr:uid="{0157F1A2-7A14-4AA2-9017-B7882101EAD0}">
      <formula1>"ja,nee"</formula1>
    </dataValidation>
    <dataValidation type="list" errorStyle="warning" allowBlank="1" showInputMessage="1" showErrorMessage="1" promptTitle="Radius" prompt="Vul radius in" sqref="K21:K45" xr:uid="{8DE35089-BDAA-45FA-838C-0A877281C688}">
      <formula1>INDIRECT(E21)</formula1>
    </dataValidation>
    <dataValidation type="list" errorStyle="warning" allowBlank="1" showInputMessage="1" showErrorMessage="1" promptTitle="Radius" prompt="Vul radius in" sqref="I41:I45" xr:uid="{9E0F8992-7ECE-4E6C-88C9-B93AAD24F7B2}">
      <formula1>INDIRECT(E41)</formula1>
    </dataValidation>
    <dataValidation type="list" errorStyle="warning" allowBlank="1" showInputMessage="1" showErrorMessage="1" promptTitle="Radius" prompt="Vul radius in" sqref="J21:J40" xr:uid="{1D7D2EBF-6ACA-4189-AE48-3D85637EC408}">
      <formula1>INDIRECT(E21)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4294967293" r:id="rId1"/>
  <rowBreaks count="1" manualBreakCount="1">
    <brk id="36" max="16383" man="1"/>
  </rowBreaks>
  <ignoredErrors>
    <ignoredError sqref="G22:G25 G27:G4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12</vt:i4>
      </vt:variant>
    </vt:vector>
  </HeadingPairs>
  <TitlesOfParts>
    <vt:vector size="13" baseType="lpstr">
      <vt:lpstr>Invulstaat doorvoerbochten</vt:lpstr>
      <vt:lpstr>'Invulstaat doorvoerbochten'!Afdrukbereik</vt:lpstr>
      <vt:lpstr>blauw</vt:lpstr>
      <vt:lpstr>geel</vt:lpstr>
      <vt:lpstr>grijs</vt:lpstr>
      <vt:lpstr>groen</vt:lpstr>
      <vt:lpstr>'Invulstaat doorvoerbochten'!ø110</vt:lpstr>
      <vt:lpstr>ø125</vt:lpstr>
      <vt:lpstr>ø160</vt:lpstr>
      <vt:lpstr>'Invulstaat doorvoerbochten'!ø50</vt:lpstr>
      <vt:lpstr>'Invulstaat doorvoerbochten'!ø63</vt:lpstr>
      <vt:lpstr>'Invulstaat doorvoerbochten'!ø75</vt:lpstr>
      <vt:lpstr>rood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Gerwin Eleveld</dc:creator>
  <cp:lastModifiedBy>Jasper van der Breggen</cp:lastModifiedBy>
  <cp:lastPrinted>2025-03-13T13:22:11Z</cp:lastPrinted>
  <dcterms:created xsi:type="dcterms:W3CDTF">2025-03-12T07:20:55Z</dcterms:created>
  <dcterms:modified xsi:type="dcterms:W3CDTF">2025-03-19T08:18:55Z</dcterms:modified>
</cp:coreProperties>
</file>