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Vaults\Beutech PDM\000\0004\0004004\"/>
    </mc:Choice>
  </mc:AlternateContent>
  <xr:revisionPtr revIDLastSave="0" documentId="13_ncr:1_{175A8627-D360-4F22-89A5-312D39654DFC}" xr6:coauthVersionLast="47" xr6:coauthVersionMax="47" xr10:uidLastSave="{00000000-0000-0000-0000-000000000000}"/>
  <bookViews>
    <workbookView xWindow="-120" yWindow="-120" windowWidth="29040" windowHeight="15720" xr2:uid="{27EE4913-1CB8-4F56-BC27-582118EF2CE8}"/>
  </bookViews>
  <sheets>
    <sheet name="Doorvoerbochten invulstaat" sheetId="1" r:id="rId1"/>
  </sheets>
  <definedNames>
    <definedName name="_xlnm.Print_Area" localSheetId="0">'Doorvoerbochten invulstaat'!$A$1:$O$43</definedName>
    <definedName name="blauw">'Doorvoerbochten invulstaat'!$W$1:$W$5</definedName>
    <definedName name="geel">'Doorvoerbochten invulstaat'!$S$1:$S$5</definedName>
    <definedName name="grijs">'Doorvoerbochten invulstaat'!$T$1:$T$5</definedName>
    <definedName name="groen">'Doorvoerbochten invulstaat'!$U$1:$U$5</definedName>
    <definedName name="ø110" localSheetId="0">'Doorvoerbochten invulstaat'!$V$8:$V$11</definedName>
    <definedName name="ø125">'Doorvoerbochten invulstaat'!$W$8:$W$11</definedName>
    <definedName name="ø160">'Doorvoerbochten invulstaat'!$X$8:$X$10</definedName>
    <definedName name="ø50" localSheetId="0">'Doorvoerbochten invulstaat'!$S$8:$S$9</definedName>
    <definedName name="ø63" localSheetId="0">'Doorvoerbochten invulstaat'!$T$8:$T$9</definedName>
    <definedName name="ø75" localSheetId="0">'Doorvoerbochten invulstaat'!$U$8:$U$10</definedName>
    <definedName name="rood">'Doorvoerbochten invulstaat'!$V$1:$V$5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1" l="1" a="1"/>
  <c r="L22" i="1"/>
  <c r="L23" i="1" a="1"/>
  <c r="L23" i="1"/>
  <c r="L24" i="1" a="1"/>
  <c r="L24" i="1"/>
  <c r="L25" i="1" a="1"/>
  <c r="L25" i="1"/>
  <c r="L26" i="1" a="1"/>
  <c r="L26" i="1"/>
  <c r="L27" i="1" a="1"/>
  <c r="L27" i="1"/>
  <c r="L28" i="1" a="1"/>
  <c r="L28" i="1"/>
  <c r="L29" i="1" a="1"/>
  <c r="L29" i="1"/>
  <c r="L30" i="1" a="1"/>
  <c r="L30" i="1"/>
  <c r="L31" i="1" a="1"/>
  <c r="L31" i="1"/>
  <c r="L32" i="1" a="1"/>
  <c r="L32" i="1"/>
  <c r="L33" i="1" a="1"/>
  <c r="L33" i="1"/>
  <c r="L34" i="1" a="1"/>
  <c r="L34" i="1"/>
  <c r="L35" i="1" a="1"/>
  <c r="L35" i="1"/>
  <c r="L36" i="1" a="1"/>
  <c r="L36" i="1"/>
  <c r="L37" i="1" a="1"/>
  <c r="L37" i="1"/>
  <c r="L38" i="1" a="1"/>
  <c r="L38" i="1"/>
  <c r="L39" i="1" a="1"/>
  <c r="L39" i="1"/>
  <c r="L40" i="1" a="1"/>
  <c r="L40" i="1"/>
  <c r="L41" i="1" a="1"/>
  <c r="L41" i="1"/>
  <c r="L42" i="1" a="1"/>
  <c r="L42" i="1"/>
  <c r="L43" i="1" a="1"/>
  <c r="L43" i="1"/>
  <c r="L21" i="1" a="1"/>
  <c r="L21" i="1" s="1"/>
  <c r="F21" i="1" l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20" i="1"/>
  <c r="F20" i="1"/>
  <c r="L20" i="1" l="1" a="1"/>
  <c r="L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<sst xmlns="http://schemas.openxmlformats.org/spreadsheetml/2006/main" count="52" uniqueCount="27">
  <si>
    <t>Aantal</t>
  </si>
  <si>
    <t>Nuts</t>
  </si>
  <si>
    <t>Kleur</t>
  </si>
  <si>
    <t>Uit 1 stuk?</t>
  </si>
  <si>
    <t>Trekkoord?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</si>
  <si>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</si>
  <si>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</si>
  <si>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</si>
  <si>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</si>
  <si>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</si>
  <si>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</si>
  <si>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</si>
  <si>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</si>
  <si>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Maatvoering is in millimeters.</t>
  </si>
  <si>
    <t>Standaard radius ø50-blauw=750 mm</t>
  </si>
  <si>
    <t>Standaard radius ø50/63=500 mm</t>
  </si>
  <si>
    <t>A</t>
  </si>
  <si>
    <t>B</t>
  </si>
  <si>
    <t>Hoogte (A) is standaard 1200 mm.</t>
  </si>
  <si>
    <t>Diam.</t>
  </si>
  <si>
    <t>versie 1.2</t>
  </si>
  <si>
    <t>Doorvoerbochten</t>
  </si>
  <si>
    <t>Hoek</t>
  </si>
  <si>
    <t>Radius</t>
  </si>
  <si>
    <t>Opmerking</t>
  </si>
  <si>
    <t>Hoek 1 (H1) is altijd 90 graden</t>
  </si>
  <si>
    <t>Hoogte (A) is minimaal 800 mm.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</si>
</sst>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2" fontId="12" fillId="0" borderId="9">
      <alignment horizontal="left" vertical="center" indent="1"/>
    </xf>
  </cellStyleXfs>
  <cellXfs count="51">
    <xf numFmtId="0" fontId="0" fillId="0" borderId="0" xfId="0"/>
    <xf numFmtId="0" fontId="7" fillId="0" borderId="0" xfId="0" applyFo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1" fontId="7" fillId="0" borderId="0" xfId="0" applyNumberFormat="1" applyFont="1"/>
    <xf numFmtId="0" fontId="8" fillId="2" borderId="0" xfId="0" applyFont="1" applyFill="1" applyAlignment="1">
      <alignment vertical="top" wrapText="1"/>
    </xf>
    <xf numFmtId="0" fontId="8" fillId="2" borderId="0" xfId="0" applyFont="1" applyFill="1" applyAlignment="1">
      <alignment vertical="top"/>
    </xf>
    <xf numFmtId="0" fontId="9" fillId="0" borderId="0" xfId="0" applyFont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vertical="top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12" fillId="0" borderId="0" xfId="0" applyFont="1"/>
    <xf numFmtId="0" fontId="12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0" fillId="0" borderId="0" xfId="0" quotePrefix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12" fillId="3" borderId="5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1" fontId="12" fillId="3" borderId="7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right" indent="1"/>
    </xf>
    <xf numFmtId="0" fontId="9" fillId="2" borderId="0" xfId="0" applyFont="1" applyFill="1" applyProtection="1">
      <protection locked="0"/>
    </xf>
    <xf numFmtId="0" fontId="3" fillId="2" borderId="0" xfId="0" applyFont="1" applyFill="1" applyAlignment="1">
      <alignment vertical="top"/>
    </xf>
    <xf numFmtId="0" fontId="3" fillId="0" borderId="0" xfId="0" applyFont="1"/>
    <xf numFmtId="0" fontId="2" fillId="0" borderId="0" xfId="0" applyFont="1"/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12" fillId="0" borderId="0" xfId="0" applyFont="1" applyAlignment="1">
      <alignment vertical="center"/>
    </xf>
    <xf numFmtId="0" fontId="13" fillId="0" borderId="4" xfId="0" applyFont="1" applyBorder="1"/>
    <xf numFmtId="0" fontId="14" fillId="2" borderId="8" xfId="0" applyFont="1" applyFill="1" applyBorder="1"/>
    <xf numFmtId="0" fontId="13" fillId="2" borderId="8" xfId="0" applyFont="1" applyFill="1" applyBorder="1" applyAlignment="1">
      <alignment horizontal="right" indent="1"/>
    </xf>
    <xf numFmtId="0" fontId="9" fillId="2" borderId="8" xfId="0" applyFont="1" applyFill="1" applyBorder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  <xf numFmtId="1" fontId="12" fillId="3" borderId="10" xfId="0" applyNumberFormat="1" applyFont="1" applyFill="1" applyBorder="1" applyAlignment="1">
      <alignment vertical="center"/>
    </xf>
    <xf numFmtId="1" fontId="12" fillId="3" borderId="1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left" vertical="top"/>
    </xf>
    <xf numFmtId="0" fontId="2" fillId="0" borderId="14" xfId="0" applyFont="1" applyBorder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13" xfId="0" applyFont="1" applyBorder="1" applyAlignment="1" applyProtection="1">
      <alignment horizontal="left" vertical="center"/>
      <protection hidden="1"/>
    </xf>
  </cellXfs>
  <cellStyles count="2">
    <cellStyle name="GETAL" xfId="1" xr:uid="{8DB06DAB-A775-44B0-9745-D9B5845164E1}"/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19049</xdr:colOff>
      <xdr:row>1</xdr:row>
      <xdr:rowOff>3338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CCE69A7A-E99F-6A13-388E-8523A74E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87374" cy="97488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28575</xdr:rowOff>
    </xdr:from>
    <xdr:to>
      <xdr:col>9</xdr:col>
      <xdr:colOff>460252</xdr:colOff>
      <xdr:row>17</xdr:row>
      <xdr:rowOff>138691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8238F3EC-91B5-22C9-9FA5-22EDA5E9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0" y="1000125"/>
          <a:ext cx="1984252" cy="33009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E43"/>
  <sheetViews>
    <sheetView showGridLines="0" tabSelected="1" zoomScaleNormal="100" zoomScaleSheetLayoutView="100" workbookViewId="0">
      <selection activeCell="A20" sqref="A20"/>
    </sheetView>
  </sheetViews>
  <sheetFormatPr defaultColWidth="12.85546875" defaultRowHeight="15" customHeight="1" x14ac:dyDescent="0.25"/>
  <cols>
    <col min="1" max="2" width="8.5703125" style="1" customWidth="1"/>
    <col min="3" max="5" width="11.42578125" style="1" customWidth="1"/>
    <col min="6" max="6" width="14.28515625" style="1" bestFit="1" customWidth="1"/>
    <col min="7" max="9" width="11.42578125" style="1" customWidth="1"/>
    <col min="10" max="10" width="12.42578125" style="1" bestFit="1" customWidth="1"/>
    <col min="11" max="14" width="17.140625" style="1" customWidth="1"/>
    <col min="15" max="15" width="11.5703125" style="4" customWidth="1"/>
    <col min="16" max="16" width="19.7109375" style="1" hidden="1" customWidth="1"/>
    <col min="17" max="17" width="14.85546875" style="1" hidden="1" customWidth="1"/>
    <col min="18" max="19" width="7.7109375" style="1" hidden="1" customWidth="1"/>
    <col min="20" max="20" width="9.140625" style="1" hidden="1" customWidth="1"/>
    <col min="21" max="21" width="8" style="1" hidden="1" customWidth="1"/>
    <col min="22" max="22" width="9.42578125" style="1" hidden="1" customWidth="1"/>
    <col min="23" max="23" width="8" style="1" hidden="1" customWidth="1"/>
    <col min="24" max="24" width="12.85546875" style="1" hidden="1" customWidth="1"/>
    <col min="26" max="16384" width="12.85546875" style="1"/>
  </cols>
  <sheetData>
    <row r="1" spans="1:31" ht="76.5" customHeigh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 s="14"/>
      <c r="S1" s="14" t="s">
        <v>6</v>
      </c>
      <c r="T1" s="14" t="s">
        <v>7</v>
      </c>
      <c r="U1" s="14" t="s">
        <v>7</v>
      </c>
      <c r="V1" s="14" t="s">
        <v>7</v>
      </c>
      <c r="W1" s="14" t="s">
        <v>7</v>
      </c>
      <c r="X1" s="31"/>
    </row>
    <row r="2" spans="1:31" ht="15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 s="14"/>
      <c r="P2" s="16"/>
      <c r="Q2" s="14"/>
      <c r="S2" s="14" t="s">
        <v>8</v>
      </c>
      <c r="T2" s="14" t="s">
        <v>8</v>
      </c>
      <c r="U2" s="14" t="s">
        <v>8</v>
      </c>
      <c r="V2" s="14" t="s">
        <v>8</v>
      </c>
      <c r="W2" s="14" t="s">
        <v>8</v>
      </c>
    </row>
    <row r="3" spans="1:31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Q3" s="14"/>
      <c r="S3" s="14" t="s">
        <v>9</v>
      </c>
      <c r="T3" s="14" t="s">
        <v>9</v>
      </c>
      <c r="U3" s="14" t="s">
        <v>9</v>
      </c>
      <c r="V3" s="14" t="s">
        <v>9</v>
      </c>
      <c r="W3" s="14" t="s">
        <v>9</v>
      </c>
      <c r="X3" s="31"/>
    </row>
    <row r="4" spans="1:31" ht="26.25" thickBot="1" x14ac:dyDescent="0.4">
      <c r="A4" s="39" t="s">
        <v>21</v>
      </c>
      <c r="B4" s="40"/>
      <c r="C4" s="41"/>
      <c r="D4" s="41"/>
      <c r="E4" s="28"/>
      <c r="F4"/>
      <c r="G4"/>
      <c r="H4"/>
      <c r="I4"/>
      <c r="J4"/>
      <c r="K4"/>
      <c r="L4"/>
      <c r="M4"/>
      <c r="N4"/>
      <c r="O4"/>
      <c r="Q4" s="14"/>
      <c r="S4" s="14" t="s">
        <v>10</v>
      </c>
      <c r="T4" s="14" t="s">
        <v>10</v>
      </c>
      <c r="U4" s="14" t="s">
        <v>10</v>
      </c>
      <c r="V4" s="14" t="s">
        <v>10</v>
      </c>
      <c r="W4" s="14" t="s">
        <v>10</v>
      </c>
      <c r="X4" s="31"/>
    </row>
    <row r="5" spans="1:31" customFormat="1" ht="15" customHeight="1" x14ac:dyDescent="0.3">
      <c r="A5" s="14" t="s">
        <v>20</v>
      </c>
      <c r="B5" s="27"/>
      <c r="C5" s="28"/>
      <c r="D5" s="28"/>
      <c r="E5" s="28"/>
      <c r="P5" s="17"/>
      <c r="Q5" s="31"/>
      <c r="R5" s="1"/>
      <c r="S5" s="14" t="s">
        <v>11</v>
      </c>
      <c r="T5" s="14" t="s">
        <v>11</v>
      </c>
      <c r="U5" s="14" t="s">
        <v>11</v>
      </c>
      <c r="V5" s="14" t="s">
        <v>11</v>
      </c>
      <c r="W5" s="14" t="s">
        <v>11</v>
      </c>
      <c r="X5" s="31"/>
      <c r="Z5" s="1"/>
      <c r="AA5" s="1"/>
    </row>
    <row r="6" spans="1:31" ht="15" customHeight="1" x14ac:dyDescent="0.3">
      <c r="E6" s="28"/>
      <c r="F6"/>
      <c r="G6"/>
      <c r="H6"/>
      <c r="I6"/>
      <c r="J6"/>
      <c r="K6"/>
      <c r="L6"/>
      <c r="M6"/>
      <c r="N6"/>
      <c r="O6"/>
      <c r="P6" s="18"/>
      <c r="Q6" s="31"/>
      <c r="S6" s="31"/>
      <c r="T6" s="31"/>
      <c r="U6" s="31"/>
      <c r="V6" s="31"/>
      <c r="W6" s="31"/>
      <c r="X6" s="31"/>
      <c r="AB6" s="28"/>
      <c r="AC6" s="8"/>
      <c r="AD6" s="9"/>
      <c r="AE6"/>
    </row>
    <row r="7" spans="1:31" ht="15" customHeight="1" x14ac:dyDescent="0.3">
      <c r="A7" s="29" t="s">
        <v>18</v>
      </c>
      <c r="B7" s="27"/>
      <c r="C7" s="28"/>
      <c r="D7" s="28"/>
      <c r="E7"/>
      <c r="F7"/>
      <c r="G7"/>
      <c r="H7"/>
      <c r="I7"/>
      <c r="J7"/>
      <c r="K7"/>
      <c r="L7"/>
      <c r="M7"/>
      <c r="N7"/>
      <c r="O7"/>
      <c r="Q7" s="31"/>
      <c r="S7" s="14" t="s">
        <v>7</v>
      </c>
      <c r="T7" s="14" t="s">
        <v>6</v>
      </c>
      <c r="U7" s="14" t="s">
        <v>8</v>
      </c>
      <c r="V7" s="14" t="s">
        <v>9</v>
      </c>
      <c r="W7" s="14" t="s">
        <v>10</v>
      </c>
      <c r="X7" s="14" t="s">
        <v>11</v>
      </c>
      <c r="AB7" s="42"/>
      <c r="AC7" s="8"/>
      <c r="AD7" s="9"/>
      <c r="AE7"/>
    </row>
    <row r="8" spans="1:31" ht="15" customHeight="1" x14ac:dyDescent="0.3">
      <c r="A8" s="47" t="s">
        <v>26</v>
      </c>
      <c r="B8" s="46"/>
      <c r="C8" s="46"/>
      <c r="D8" s="46"/>
      <c r="E8" s="46"/>
      <c r="F8" s="46"/>
      <c r="G8"/>
      <c r="H8"/>
      <c r="I8"/>
      <c r="J8"/>
      <c r="K8"/>
      <c r="L8"/>
      <c r="M8"/>
      <c r="N8"/>
      <c r="O8"/>
      <c r="Q8" s="31"/>
      <c r="S8" s="15">
        <v>500</v>
      </c>
      <c r="T8" s="15">
        <v>500</v>
      </c>
      <c r="U8" s="15">
        <v>500</v>
      </c>
      <c r="V8" s="15">
        <v>660</v>
      </c>
      <c r="W8" s="15">
        <v>660</v>
      </c>
      <c r="X8" s="15">
        <v>750</v>
      </c>
      <c r="AB8" s="42"/>
      <c r="AC8" s="8"/>
      <c r="AD8" s="9"/>
      <c r="AE8"/>
    </row>
    <row r="9" spans="1:31" ht="15" customHeight="1" x14ac:dyDescent="0.3">
      <c r="A9" s="29" t="s">
        <v>13</v>
      </c>
      <c r="B9"/>
      <c r="C9"/>
      <c r="D9" s="46"/>
      <c r="E9" s="46"/>
      <c r="F9" s="46"/>
      <c r="G9"/>
      <c r="H9"/>
      <c r="I9"/>
      <c r="J9"/>
      <c r="K9"/>
      <c r="L9"/>
      <c r="M9"/>
      <c r="N9"/>
      <c r="O9"/>
      <c r="Q9" s="31"/>
      <c r="S9" s="15">
        <v>750</v>
      </c>
      <c r="T9" s="15">
        <v>750</v>
      </c>
      <c r="U9" s="15">
        <v>660</v>
      </c>
      <c r="V9" s="15">
        <v>750</v>
      </c>
      <c r="W9" s="15">
        <v>750</v>
      </c>
      <c r="X9" s="15">
        <v>900</v>
      </c>
      <c r="AB9" s="7"/>
      <c r="AC9" s="7"/>
    </row>
    <row r="10" spans="1:31" ht="15" customHeight="1" x14ac:dyDescent="0.3">
      <c r="A10" s="45" t="s">
        <v>25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Q10" s="31"/>
      <c r="U10" s="15">
        <v>750</v>
      </c>
      <c r="V10" s="15">
        <v>900</v>
      </c>
      <c r="W10" s="15">
        <v>900</v>
      </c>
      <c r="X10" s="15">
        <v>1050</v>
      </c>
      <c r="AB10" s="11"/>
      <c r="AC10" s="11"/>
      <c r="AD10" s="10"/>
      <c r="AE10" s="5"/>
    </row>
    <row r="11" spans="1:31" ht="15" customHeight="1" x14ac:dyDescent="0.3">
      <c r="D11"/>
      <c r="E11"/>
      <c r="F11"/>
      <c r="G11"/>
      <c r="H11"/>
      <c r="I11"/>
      <c r="J11"/>
      <c r="K11"/>
      <c r="L11"/>
      <c r="M11"/>
      <c r="N11"/>
      <c r="O11"/>
      <c r="Q11" s="31"/>
      <c r="T11" s="15"/>
      <c r="V11" s="15">
        <v>1050</v>
      </c>
      <c r="W11" s="15">
        <v>1050</v>
      </c>
      <c r="X11" s="15"/>
      <c r="AB11" s="12"/>
      <c r="AC11" s="12"/>
      <c r="AD11" s="11"/>
      <c r="AE11" s="6"/>
    </row>
    <row r="12" spans="1:31" ht="15" customHeight="1" x14ac:dyDescent="0.3">
      <c r="A12" s="30" t="s">
        <v>15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S12" s="15"/>
      <c r="T12" s="15"/>
      <c r="U12" s="15"/>
      <c r="V12" s="15"/>
      <c r="W12" s="15"/>
      <c r="X12" s="15"/>
      <c r="AB12" s="12"/>
      <c r="AC12" s="12"/>
      <c r="AD12" s="11"/>
      <c r="AE12" s="6"/>
    </row>
    <row r="13" spans="1:31" ht="15" customHeight="1" x14ac:dyDescent="0.3">
      <c r="A13" s="30" t="s">
        <v>14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R13" s="14"/>
      <c r="Y13" s="11"/>
      <c r="Z13" s="11"/>
      <c r="AA13" s="11"/>
      <c r="AB13" s="11"/>
      <c r="AC13" s="11"/>
      <c r="AD13" s="12"/>
      <c r="AE13" s="5"/>
    </row>
    <row r="14" spans="1:31" ht="15" customHeight="1" x14ac:dyDescent="0.3">
      <c r="A14" s="31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 s="19"/>
      <c r="Y14" s="11"/>
      <c r="Z14" s="11"/>
      <c r="AA14" s="11"/>
      <c r="AB14" s="11"/>
      <c r="AC14" s="11"/>
      <c r="AD14" s="13"/>
    </row>
    <row r="15" spans="1:31" ht="15" customHeigh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2"/>
      <c r="Y15" s="11"/>
      <c r="Z15" s="11"/>
      <c r="AA15" s="11"/>
      <c r="AB15" s="11"/>
      <c r="AC15" s="11"/>
      <c r="AD15" s="5"/>
      <c r="AE15" s="5"/>
    </row>
    <row r="16" spans="1:31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Y16" s="11"/>
      <c r="Z16" s="11"/>
      <c r="AA16" s="11"/>
      <c r="AB16" s="11"/>
      <c r="AC16" s="11"/>
      <c r="AD16" s="5"/>
      <c r="AE16" s="5"/>
    </row>
    <row r="17" spans="1:24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20"/>
    </row>
    <row r="18" spans="1:24" ht="15" customHeight="1" thickBot="1" x14ac:dyDescent="0.3">
      <c r="A18"/>
      <c r="B18"/>
      <c r="C18"/>
      <c r="D18"/>
      <c r="E18"/>
      <c r="F18"/>
      <c r="G18"/>
      <c r="H18"/>
      <c r="I18" s="38"/>
      <c r="J18" s="38"/>
      <c r="K18" s="38"/>
      <c r="L18" s="38"/>
      <c r="M18" s="38"/>
      <c r="N18" s="38"/>
      <c r="O18" s="38"/>
      <c r="P18" s="20"/>
    </row>
    <row r="19" spans="1:24" ht="18" x14ac:dyDescent="0.25">
      <c r="A19" s="23" t="s">
        <v>0</v>
      </c>
      <c r="B19" s="25" t="s">
        <v>2</v>
      </c>
      <c r="C19" s="24" t="s">
        <v>19</v>
      </c>
      <c r="D19" s="25" t="s">
        <v>23</v>
      </c>
      <c r="E19" s="24" t="s">
        <v>22</v>
      </c>
      <c r="F19" s="24" t="s">
        <v>1</v>
      </c>
      <c r="G19" s="24" t="s">
        <v>16</v>
      </c>
      <c r="H19" s="24" t="s">
        <v>17</v>
      </c>
      <c r="I19" s="24" t="s">
        <v>3</v>
      </c>
      <c r="J19" s="26" t="s">
        <v>4</v>
      </c>
      <c r="K19" s="26" t="s">
        <v>12</v>
      </c>
      <c r="L19" s="26" t="s">
        <v>5</v>
      </c>
      <c r="M19" s="43" t="s">
        <v>24</v>
      </c>
      <c r="N19" s="43"/>
      <c r="O19" s="44"/>
      <c r="P19" s="21"/>
    </row>
    <row r="20" spans="1:24" s="3" customFormat="1" ht="15" customHeight="1" x14ac:dyDescent="0.25">
      <c r="A20" s="32"/>
      <c r="B20" s="33"/>
      <c r="C20" s="34"/>
      <c r="D20" s="33"/>
      <c r="E20" s="35" t="str">
        <f>IF(A20="","",90)</f>
        <v/>
      </c>
      <c r="F20" s="35" t="str">
        <f>IF(B20="","",IF(B20="geel","gas",IF(B20="grijs","telecom",IF(B20="groen","CAI",IF(B20="blauw","water",IF(B20="rood","elektra",""))))))</f>
        <v/>
      </c>
      <c r="G20" s="36"/>
      <c r="H20" s="33"/>
      <c r="I20" s="33"/>
      <c r="J20" s="33"/>
      <c r="K20" s="33"/>
      <c r="L20" s="33" t="str" cm="1">
        <f t="array" ref="L20">IFERROR(_xlfn.IFS(A20="","Aantal",B20="","Kleur",C20="","Diameter",D20="","Radius",G20="","A",G20&lt;800,"A&lt;800",H20="","B",H20&lt;800,"B&lt;800",AND(C20="ø63",B20&lt;&gt;"geel"),"63=geel",OR(AND(C20="ø50",D20&lt;350),AND(C20="ø63",D20&lt;400),AND(C20="ø75",D20&lt;450),AND(C20="ø110",D20&lt;500),AND(C20="ø125",D20&lt;660),AND(C20="ø160",D20&lt;750)),"Radius&lt;min",TRUE,IF(CEILING(G20-D20*TAN(RADIANS(ABS(E20))/2)+(ABS(RADIANS(E20))*D20)+(H20-D20*TAN(RADIANS(ABS(E20))/2)),100)&gt;10000,"Kan niet uit 1 stuk!",CEILING(G20-D20*TAN(RADIANS(ABS(E20))/2)+(ABS(RADIANS(E20))*D20)+(H20-D20*TAN(RADIANS(ABS(E20))/2)),100))),"")</f>
        <v>Aantal</v>
      </c>
      <c r="M20" s="48"/>
      <c r="N20" s="49"/>
      <c r="O20" s="50"/>
      <c r="P20" s="2"/>
      <c r="Q20"/>
      <c r="R20" s="2"/>
      <c r="S20" s="2"/>
      <c r="T20" s="2"/>
      <c r="U20" s="2"/>
      <c r="V20" s="2"/>
      <c r="W20" s="2"/>
      <c r="X20" s="37"/>
    </row>
    <row r="21" spans="1:24" s="3" customFormat="1" ht="15" customHeight="1" x14ac:dyDescent="0.25">
      <c r="A21" s="32"/>
      <c r="B21" s="33"/>
      <c r="C21" s="34"/>
      <c r="D21" s="33"/>
      <c r="E21" s="35" t="str">
        <f t="shared" ref="E21:E43" si="0">IF(A21="","",90)</f>
        <v/>
      </c>
      <c r="F21" s="35" t="str">
        <f t="shared" ref="F21:F43" si="1">IF(B21="","",IF(B21="geel","gas",IF(B21="grijs","telecom",IF(B21="groen","CAI",IF(B21="blauw","water",IF(B21="rood","elektra",""))))))</f>
        <v/>
      </c>
      <c r="G21" s="36"/>
      <c r="H21" s="33"/>
      <c r="I21" s="33"/>
      <c r="J21" s="33"/>
      <c r="K21" s="33"/>
      <c r="L21" s="33" t="str" cm="1">
        <f t="array" ref="L21">IF(A20="","",IFERROR(_xlfn.IFS(A21="","Aantal",B21="","Kleur",C21="","Diameter",D21="","Radius",G21="","A",G21&lt;800,"A&lt;800",H21="","B",H21&lt;800,"B&lt;800",AND(C21="ø63",B21&lt;&gt;"geel"),"63=geel",OR(AND(C21="ø50",D21&lt;350),AND(C21="ø63",D21&lt;400),AND(C21="ø75",D21&lt;450),AND(C21="ø110",D21&lt;500),AND(C21="ø125",D21&lt;660),AND(C21="ø160",D21&lt;750)),"Radius&lt;min",TRUE,IF(CEILING(G21-D21*TAN(RADIANS(ABS(E21))/2)+(ABS(RADIANS(E21))*D21)+(H21-D21*TAN(RADIANS(ABS(E21))/2)),100)&gt;10000,"Kan niet uit 1 stuk!",CEILING(G21-D21*TAN(RADIANS(ABS(E21))/2)+(ABS(RADIANS(E21))*D21)+(H21-D21*TAN(RADIANS(ABS(E21))/2)),100))),""))</f>
        <v/>
      </c>
      <c r="M21" s="48"/>
      <c r="N21" s="49"/>
      <c r="O21" s="50"/>
      <c r="P21" s="2"/>
      <c r="Q21"/>
      <c r="R21" s="2"/>
      <c r="S21" s="2"/>
      <c r="T21" s="2"/>
      <c r="U21" s="2"/>
      <c r="V21" s="2"/>
      <c r="W21" s="2"/>
    </row>
    <row r="22" spans="1:24" s="3" customFormat="1" ht="15" customHeight="1" x14ac:dyDescent="0.25">
      <c r="A22" s="32"/>
      <c r="B22" s="33"/>
      <c r="C22" s="34"/>
      <c r="D22" s="33"/>
      <c r="E22" s="35" t="str">
        <f t="shared" si="0"/>
        <v/>
      </c>
      <c r="F22" s="35" t="str">
        <f t="shared" si="1"/>
        <v/>
      </c>
      <c r="G22" s="36"/>
      <c r="H22" s="33"/>
      <c r="I22" s="33"/>
      <c r="J22" s="33"/>
      <c r="K22" s="33"/>
      <c r="L22" s="33" t="str" cm="1">
        <f t="array" ref="L22">IF(A21="","",IFERROR(_xlfn.IFS(A22="","Aantal",B22="","Kleur",C22="","Diameter",D22="","Radius",G22="","A",G22&lt;800,"A&lt;800",H22="","B",H22&lt;800,"B&lt;800",AND(C22="ø63",B22&lt;&gt;"geel"),"63=geel",OR(AND(C22="ø50",D22&lt;350),AND(C22="ø63",D22&lt;400),AND(C22="ø75",D22&lt;450),AND(C22="ø110",D22&lt;500),AND(C22="ø125",D22&lt;660),AND(C22="ø160",D22&lt;750)),"Radius&lt;min",TRUE,IF(CEILING(G22-D22*TAN(RADIANS(ABS(E22))/2)+(ABS(RADIANS(E22))*D22)+(H22-D22*TAN(RADIANS(ABS(E22))/2)),100)&gt;10000,"Kan niet uit 1 stuk!",CEILING(G22-D22*TAN(RADIANS(ABS(E22))/2)+(ABS(RADIANS(E22))*D22)+(H22-D22*TAN(RADIANS(ABS(E22))/2)),100))),""))</f>
        <v/>
      </c>
      <c r="M22" s="48"/>
      <c r="N22" s="49"/>
      <c r="O22" s="50"/>
      <c r="P22" s="2"/>
    </row>
    <row r="23" spans="1:24" s="3" customFormat="1" ht="15" customHeight="1" x14ac:dyDescent="0.25">
      <c r="A23" s="32"/>
      <c r="B23" s="33"/>
      <c r="C23" s="34"/>
      <c r="D23" s="33"/>
      <c r="E23" s="35" t="str">
        <f t="shared" si="0"/>
        <v/>
      </c>
      <c r="F23" s="35" t="str">
        <f t="shared" si="1"/>
        <v/>
      </c>
      <c r="G23" s="36"/>
      <c r="H23" s="33"/>
      <c r="I23" s="33"/>
      <c r="J23" s="33"/>
      <c r="K23" s="33"/>
      <c r="L23" s="33" t="str" cm="1">
        <f t="array" ref="L23">IF(A22="","",IFERROR(_xlfn.IFS(A23="","Aantal",B23="","Kleur",C23="","Diameter",D23="","Radius",G23="","A",G23&lt;800,"A&lt;800",H23="","B",H23&lt;800,"B&lt;800",AND(C23="ø63",B23&lt;&gt;"geel"),"63=geel",OR(AND(C23="ø50",D23&lt;350),AND(C23="ø63",D23&lt;400),AND(C23="ø75",D23&lt;450),AND(C23="ø110",D23&lt;500),AND(C23="ø125",D23&lt;660),AND(C23="ø160",D23&lt;750)),"Radius&lt;min",TRUE,IF(CEILING(G23-D23*TAN(RADIANS(ABS(E23))/2)+(ABS(RADIANS(E23))*D23)+(H23-D23*TAN(RADIANS(ABS(E23))/2)),100)&gt;10000,"Kan niet uit 1 stuk!",CEILING(G23-D23*TAN(RADIANS(ABS(E23))/2)+(ABS(RADIANS(E23))*D23)+(H23-D23*TAN(RADIANS(ABS(E23))/2)),100))),""))</f>
        <v/>
      </c>
      <c r="M23" s="48"/>
      <c r="N23" s="49"/>
      <c r="O23" s="50"/>
      <c r="P23" s="2"/>
    </row>
    <row r="24" spans="1:24" s="3" customFormat="1" ht="15" customHeight="1" x14ac:dyDescent="0.25">
      <c r="A24" s="32"/>
      <c r="B24" s="33"/>
      <c r="C24" s="34"/>
      <c r="D24" s="33"/>
      <c r="E24" s="35" t="str">
        <f t="shared" si="0"/>
        <v/>
      </c>
      <c r="F24" s="35" t="str">
        <f t="shared" si="1"/>
        <v/>
      </c>
      <c r="G24" s="36"/>
      <c r="H24" s="33"/>
      <c r="I24" s="33"/>
      <c r="J24" s="33"/>
      <c r="K24" s="33"/>
      <c r="L24" s="33" t="str" cm="1">
        <f t="array" ref="L24">IF(A23="","",IFERROR(_xlfn.IFS(A24="","Aantal",B24="","Kleur",C24="","Diameter",D24="","Radius",G24="","A",G24&lt;800,"A&lt;800",H24="","B",H24&lt;800,"B&lt;800",AND(C24="ø63",B24&lt;&gt;"geel"),"63=geel",OR(AND(C24="ø50",D24&lt;350),AND(C24="ø63",D24&lt;400),AND(C24="ø75",D24&lt;450),AND(C24="ø110",D24&lt;500),AND(C24="ø125",D24&lt;660),AND(C24="ø160",D24&lt;750)),"Radius&lt;min",TRUE,IF(CEILING(G24-D24*TAN(RADIANS(ABS(E24))/2)+(ABS(RADIANS(E24))*D24)+(H24-D24*TAN(RADIANS(ABS(E24))/2)),100)&gt;10000,"Kan niet uit 1 stuk!",CEILING(G24-D24*TAN(RADIANS(ABS(E24))/2)+(ABS(RADIANS(E24))*D24)+(H24-D24*TAN(RADIANS(ABS(E24))/2)),100))),""))</f>
        <v/>
      </c>
      <c r="M24" s="48"/>
      <c r="N24" s="49"/>
      <c r="O24" s="50"/>
      <c r="P24" s="2"/>
    </row>
    <row r="25" spans="1:24" s="3" customFormat="1" ht="15" customHeight="1" x14ac:dyDescent="0.25">
      <c r="A25" s="32"/>
      <c r="B25" s="33"/>
      <c r="C25" s="34"/>
      <c r="D25" s="33"/>
      <c r="E25" s="35" t="str">
        <f t="shared" si="0"/>
        <v/>
      </c>
      <c r="F25" s="35" t="str">
        <f t="shared" si="1"/>
        <v/>
      </c>
      <c r="G25" s="36"/>
      <c r="H25" s="33"/>
      <c r="I25" s="33"/>
      <c r="J25" s="33"/>
      <c r="K25" s="33"/>
      <c r="L25" s="33" t="str" cm="1">
        <f t="array" ref="L25">IF(A24="","",IFERROR(_xlfn.IFS(A25="","Aantal",B25="","Kleur",C25="","Diameter",D25="","Radius",G25="","A",G25&lt;800,"A&lt;800",H25="","B",H25&lt;800,"B&lt;800",AND(C25="ø63",B25&lt;&gt;"geel"),"63=geel",OR(AND(C25="ø50",D25&lt;350),AND(C25="ø63",D25&lt;400),AND(C25="ø75",D25&lt;450),AND(C25="ø110",D25&lt;500),AND(C25="ø125",D25&lt;660),AND(C25="ø160",D25&lt;750)),"Radius&lt;min",TRUE,IF(CEILING(G25-D25*TAN(RADIANS(ABS(E25))/2)+(ABS(RADIANS(E25))*D25)+(H25-D25*TAN(RADIANS(ABS(E25))/2)),100)&gt;10000,"Kan niet uit 1 stuk!",CEILING(G25-D25*TAN(RADIANS(ABS(E25))/2)+(ABS(RADIANS(E25))*D25)+(H25-D25*TAN(RADIANS(ABS(E25))/2)),100))),""))</f>
        <v/>
      </c>
      <c r="M25" s="48"/>
      <c r="N25" s="49"/>
      <c r="O25" s="50"/>
      <c r="P25" s="2"/>
    </row>
    <row r="26" spans="1:24" s="3" customFormat="1" ht="15" customHeight="1" x14ac:dyDescent="0.25">
      <c r="A26" s="32"/>
      <c r="B26" s="33"/>
      <c r="C26" s="34"/>
      <c r="D26" s="33"/>
      <c r="E26" s="35" t="str">
        <f t="shared" si="0"/>
        <v/>
      </c>
      <c r="F26" s="35" t="str">
        <f t="shared" si="1"/>
        <v/>
      </c>
      <c r="G26" s="36"/>
      <c r="H26" s="33"/>
      <c r="I26" s="33"/>
      <c r="J26" s="33"/>
      <c r="K26" s="33"/>
      <c r="L26" s="33" t="str" cm="1">
        <f t="array" ref="L26">IF(A25="","",IFERROR(_xlfn.IFS(A26="","Aantal",B26="","Kleur",C26="","Diameter",D26="","Radius",G26="","A",G26&lt;800,"A&lt;800",H26="","B",H26&lt;800,"B&lt;800",AND(C26="ø63",B26&lt;&gt;"geel"),"63=geel",OR(AND(C26="ø50",D26&lt;350),AND(C26="ø63",D26&lt;400),AND(C26="ø75",D26&lt;450),AND(C26="ø110",D26&lt;500),AND(C26="ø125",D26&lt;660),AND(C26="ø160",D26&lt;750)),"Radius&lt;min",TRUE,IF(CEILING(G26-D26*TAN(RADIANS(ABS(E26))/2)+(ABS(RADIANS(E26))*D26)+(H26-D26*TAN(RADIANS(ABS(E26))/2)),100)&gt;10000,"Kan niet uit 1 stuk!",CEILING(G26-D26*TAN(RADIANS(ABS(E26))/2)+(ABS(RADIANS(E26))*D26)+(H26-D26*TAN(RADIANS(ABS(E26))/2)),100))),""))</f>
        <v/>
      </c>
      <c r="M26" s="48"/>
      <c r="N26" s="49"/>
      <c r="O26" s="50"/>
      <c r="P26" s="2"/>
    </row>
    <row r="27" spans="1:24" s="3" customFormat="1" ht="15" customHeight="1" x14ac:dyDescent="0.25">
      <c r="A27" s="32"/>
      <c r="B27" s="33"/>
      <c r="C27" s="34"/>
      <c r="D27" s="33"/>
      <c r="E27" s="35" t="str">
        <f t="shared" si="0"/>
        <v/>
      </c>
      <c r="F27" s="35" t="str">
        <f t="shared" si="1"/>
        <v/>
      </c>
      <c r="G27" s="36"/>
      <c r="H27" s="33"/>
      <c r="I27" s="33"/>
      <c r="J27" s="33"/>
      <c r="K27" s="33"/>
      <c r="L27" s="33" t="str" cm="1">
        <f t="array" ref="L27">IF(A26="","",IFERROR(_xlfn.IFS(A27="","Aantal",B27="","Kleur",C27="","Diameter",D27="","Radius",G27="","A",G27&lt;800,"A&lt;800",H27="","B",H27&lt;800,"B&lt;800",AND(C27="ø63",B27&lt;&gt;"geel"),"63=geel",OR(AND(C27="ø50",D27&lt;350),AND(C27="ø63",D27&lt;400),AND(C27="ø75",D27&lt;450),AND(C27="ø110",D27&lt;500),AND(C27="ø125",D27&lt;660),AND(C27="ø160",D27&lt;750)),"Radius&lt;min",TRUE,IF(CEILING(G27-D27*TAN(RADIANS(ABS(E27))/2)+(ABS(RADIANS(E27))*D27)+(H27-D27*TAN(RADIANS(ABS(E27))/2)),100)&gt;10000,"Kan niet uit 1 stuk!",CEILING(G27-D27*TAN(RADIANS(ABS(E27))/2)+(ABS(RADIANS(E27))*D27)+(H27-D27*TAN(RADIANS(ABS(E27))/2)),100))),""))</f>
        <v/>
      </c>
      <c r="M27" s="48"/>
      <c r="N27" s="49"/>
      <c r="O27" s="50"/>
      <c r="P27" s="2"/>
    </row>
    <row r="28" spans="1:24" s="3" customFormat="1" ht="15" customHeight="1" x14ac:dyDescent="0.25">
      <c r="A28" s="32"/>
      <c r="B28" s="33"/>
      <c r="C28" s="34"/>
      <c r="D28" s="33"/>
      <c r="E28" s="35" t="str">
        <f t="shared" si="0"/>
        <v/>
      </c>
      <c r="F28" s="35" t="str">
        <f t="shared" si="1"/>
        <v/>
      </c>
      <c r="G28" s="36"/>
      <c r="H28" s="33"/>
      <c r="I28" s="33"/>
      <c r="J28" s="33"/>
      <c r="K28" s="33"/>
      <c r="L28" s="33" t="str" cm="1">
        <f t="array" ref="L28">IF(A27="","",IFERROR(_xlfn.IFS(A28="","Aantal",B28="","Kleur",C28="","Diameter",D28="","Radius",G28="","A",G28&lt;800,"A&lt;800",H28="","B",H28&lt;800,"B&lt;800",AND(C28="ø63",B28&lt;&gt;"geel"),"63=geel",OR(AND(C28="ø50",D28&lt;350),AND(C28="ø63",D28&lt;400),AND(C28="ø75",D28&lt;450),AND(C28="ø110",D28&lt;500),AND(C28="ø125",D28&lt;660),AND(C28="ø160",D28&lt;750)),"Radius&lt;min",TRUE,IF(CEILING(G28-D28*TAN(RADIANS(ABS(E28))/2)+(ABS(RADIANS(E28))*D28)+(H28-D28*TAN(RADIANS(ABS(E28))/2)),100)&gt;10000,"Kan niet uit 1 stuk!",CEILING(G28-D28*TAN(RADIANS(ABS(E28))/2)+(ABS(RADIANS(E28))*D28)+(H28-D28*TAN(RADIANS(ABS(E28))/2)),100))),""))</f>
        <v/>
      </c>
      <c r="M28" s="48"/>
      <c r="N28" s="49"/>
      <c r="O28" s="50"/>
      <c r="P28" s="2"/>
    </row>
    <row r="29" spans="1:24" s="3" customFormat="1" ht="15" customHeight="1" x14ac:dyDescent="0.25">
      <c r="A29" s="32"/>
      <c r="B29" s="33"/>
      <c r="C29" s="34"/>
      <c r="D29" s="33"/>
      <c r="E29" s="35" t="str">
        <f t="shared" si="0"/>
        <v/>
      </c>
      <c r="F29" s="35" t="str">
        <f t="shared" si="1"/>
        <v/>
      </c>
      <c r="G29" s="36"/>
      <c r="H29" s="33"/>
      <c r="I29" s="33"/>
      <c r="J29" s="33"/>
      <c r="K29" s="33"/>
      <c r="L29" s="33" t="str" cm="1">
        <f t="array" ref="L29">IF(A28="","",IFERROR(_xlfn.IFS(A29="","Aantal",B29="","Kleur",C29="","Diameter",D29="","Radius",G29="","A",G29&lt;800,"A&lt;800",H29="","B",H29&lt;800,"B&lt;800",AND(C29="ø63",B29&lt;&gt;"geel"),"63=geel",OR(AND(C29="ø50",D29&lt;350),AND(C29="ø63",D29&lt;400),AND(C29="ø75",D29&lt;450),AND(C29="ø110",D29&lt;500),AND(C29="ø125",D29&lt;660),AND(C29="ø160",D29&lt;750)),"Radius&lt;min",TRUE,IF(CEILING(G29-D29*TAN(RADIANS(ABS(E29))/2)+(ABS(RADIANS(E29))*D29)+(H29-D29*TAN(RADIANS(ABS(E29))/2)),100)&gt;10000,"Kan niet uit 1 stuk!",CEILING(G29-D29*TAN(RADIANS(ABS(E29))/2)+(ABS(RADIANS(E29))*D29)+(H29-D29*TAN(RADIANS(ABS(E29))/2)),100))),""))</f>
        <v/>
      </c>
      <c r="M29" s="48"/>
      <c r="N29" s="49"/>
      <c r="O29" s="50"/>
      <c r="P29" s="2"/>
    </row>
    <row r="30" spans="1:24" s="3" customFormat="1" ht="15" customHeight="1" x14ac:dyDescent="0.25">
      <c r="A30" s="32"/>
      <c r="B30" s="33"/>
      <c r="C30" s="34"/>
      <c r="D30" s="33"/>
      <c r="E30" s="35" t="str">
        <f t="shared" si="0"/>
        <v/>
      </c>
      <c r="F30" s="35" t="str">
        <f t="shared" si="1"/>
        <v/>
      </c>
      <c r="G30" s="36"/>
      <c r="H30" s="33"/>
      <c r="I30" s="33"/>
      <c r="J30" s="33"/>
      <c r="K30" s="33"/>
      <c r="L30" s="33" t="str" cm="1">
        <f t="array" ref="L30">IF(A29="","",IFERROR(_xlfn.IFS(A30="","Aantal",B30="","Kleur",C30="","Diameter",D30="","Radius",G30="","A",G30&lt;800,"A&lt;800",H30="","B",H30&lt;800,"B&lt;800",AND(C30="ø63",B30&lt;&gt;"geel"),"63=geel",OR(AND(C30="ø50",D30&lt;350),AND(C30="ø63",D30&lt;400),AND(C30="ø75",D30&lt;450),AND(C30="ø110",D30&lt;500),AND(C30="ø125",D30&lt;660),AND(C30="ø160",D30&lt;750)),"Radius&lt;min",TRUE,IF(CEILING(G30-D30*TAN(RADIANS(ABS(E30))/2)+(ABS(RADIANS(E30))*D30)+(H30-D30*TAN(RADIANS(ABS(E30))/2)),100)&gt;10000,"Kan niet uit 1 stuk!",CEILING(G30-D30*TAN(RADIANS(ABS(E30))/2)+(ABS(RADIANS(E30))*D30)+(H30-D30*TAN(RADIANS(ABS(E30))/2)),100))),""))</f>
        <v/>
      </c>
      <c r="M30" s="48"/>
      <c r="N30" s="49"/>
      <c r="O30" s="50"/>
      <c r="P30" s="2"/>
    </row>
    <row r="31" spans="1:24" s="3" customFormat="1" ht="15" customHeight="1" x14ac:dyDescent="0.25">
      <c r="A31" s="32"/>
      <c r="B31" s="33"/>
      <c r="C31" s="34"/>
      <c r="D31" s="33"/>
      <c r="E31" s="35" t="str">
        <f t="shared" si="0"/>
        <v/>
      </c>
      <c r="F31" s="35" t="str">
        <f t="shared" si="1"/>
        <v/>
      </c>
      <c r="G31" s="36"/>
      <c r="H31" s="33"/>
      <c r="I31" s="33"/>
      <c r="J31" s="33"/>
      <c r="K31" s="33"/>
      <c r="L31" s="33" t="str" cm="1">
        <f t="array" ref="L31">IF(A30="","",IFERROR(_xlfn.IFS(A31="","Aantal",B31="","Kleur",C31="","Diameter",D31="","Radius",G31="","A",G31&lt;800,"A&lt;800",H31="","B",H31&lt;800,"B&lt;800",AND(C31="ø63",B31&lt;&gt;"geel"),"63=geel",OR(AND(C31="ø50",D31&lt;350),AND(C31="ø63",D31&lt;400),AND(C31="ø75",D31&lt;450),AND(C31="ø110",D31&lt;500),AND(C31="ø125",D31&lt;660),AND(C31="ø160",D31&lt;750)),"Radius&lt;min",TRUE,IF(CEILING(G31-D31*TAN(RADIANS(ABS(E31))/2)+(ABS(RADIANS(E31))*D31)+(H31-D31*TAN(RADIANS(ABS(E31))/2)),100)&gt;10000,"Kan niet uit 1 stuk!",CEILING(G31-D31*TAN(RADIANS(ABS(E31))/2)+(ABS(RADIANS(E31))*D31)+(H31-D31*TAN(RADIANS(ABS(E31))/2)),100))),""))</f>
        <v/>
      </c>
      <c r="M31" s="48"/>
      <c r="N31" s="49"/>
      <c r="O31" s="50"/>
      <c r="P31" s="2"/>
    </row>
    <row r="32" spans="1:24" s="3" customFormat="1" ht="15" customHeight="1" x14ac:dyDescent="0.25">
      <c r="A32" s="32"/>
      <c r="B32" s="33"/>
      <c r="C32" s="34"/>
      <c r="D32" s="33"/>
      <c r="E32" s="35" t="str">
        <f t="shared" si="0"/>
        <v/>
      </c>
      <c r="F32" s="35" t="str">
        <f t="shared" si="1"/>
        <v/>
      </c>
      <c r="G32" s="36"/>
      <c r="H32" s="33"/>
      <c r="I32" s="33"/>
      <c r="J32" s="33"/>
      <c r="K32" s="33"/>
      <c r="L32" s="33" t="str" cm="1">
        <f t="array" ref="L32">IF(A31="","",IFERROR(_xlfn.IFS(A32="","Aantal",B32="","Kleur",C32="","Diameter",D32="","Radius",G32="","A",G32&lt;800,"A&lt;800",H32="","B",H32&lt;800,"B&lt;800",AND(C32="ø63",B32&lt;&gt;"geel"),"63=geel",OR(AND(C32="ø50",D32&lt;350),AND(C32="ø63",D32&lt;400),AND(C32="ø75",D32&lt;450),AND(C32="ø110",D32&lt;500),AND(C32="ø125",D32&lt;660),AND(C32="ø160",D32&lt;750)),"Radius&lt;min",TRUE,IF(CEILING(G32-D32*TAN(RADIANS(ABS(E32))/2)+(ABS(RADIANS(E32))*D32)+(H32-D32*TAN(RADIANS(ABS(E32))/2)),100)&gt;10000,"Kan niet uit 1 stuk!",CEILING(G32-D32*TAN(RADIANS(ABS(E32))/2)+(ABS(RADIANS(E32))*D32)+(H32-D32*TAN(RADIANS(ABS(E32))/2)),100))),""))</f>
        <v/>
      </c>
      <c r="M32" s="48"/>
      <c r="N32" s="49"/>
      <c r="O32" s="50"/>
      <c r="P32" s="2"/>
    </row>
    <row r="33" spans="1:16" s="3" customFormat="1" ht="15" customHeight="1" x14ac:dyDescent="0.25">
      <c r="A33" s="32"/>
      <c r="B33" s="33"/>
      <c r="C33" s="34"/>
      <c r="D33" s="33"/>
      <c r="E33" s="35" t="str">
        <f t="shared" si="0"/>
        <v/>
      </c>
      <c r="F33" s="35" t="str">
        <f t="shared" si="1"/>
        <v/>
      </c>
      <c r="G33" s="36"/>
      <c r="H33" s="33"/>
      <c r="I33" s="33"/>
      <c r="J33" s="33"/>
      <c r="K33" s="33"/>
      <c r="L33" s="33" t="str" cm="1">
        <f t="array" ref="L33">IF(A32="","",IFERROR(_xlfn.IFS(A33="","Aantal",B33="","Kleur",C33="","Diameter",D33="","Radius",G33="","A",G33&lt;800,"A&lt;800",H33="","B",H33&lt;800,"B&lt;800",AND(C33="ø63",B33&lt;&gt;"geel"),"63=geel",OR(AND(C33="ø50",D33&lt;350),AND(C33="ø63",D33&lt;400),AND(C33="ø75",D33&lt;450),AND(C33="ø110",D33&lt;500),AND(C33="ø125",D33&lt;660),AND(C33="ø160",D33&lt;750)),"Radius&lt;min",TRUE,IF(CEILING(G33-D33*TAN(RADIANS(ABS(E33))/2)+(ABS(RADIANS(E33))*D33)+(H33-D33*TAN(RADIANS(ABS(E33))/2)),100)&gt;10000,"Kan niet uit 1 stuk!",CEILING(G33-D33*TAN(RADIANS(ABS(E33))/2)+(ABS(RADIANS(E33))*D33)+(H33-D33*TAN(RADIANS(ABS(E33))/2)),100))),""))</f>
        <v/>
      </c>
      <c r="M33" s="48"/>
      <c r="N33" s="49"/>
      <c r="O33" s="50"/>
      <c r="P33" s="2"/>
    </row>
    <row r="34" spans="1:16" s="3" customFormat="1" ht="15" customHeight="1" x14ac:dyDescent="0.25">
      <c r="A34" s="32"/>
      <c r="B34" s="33"/>
      <c r="C34" s="34"/>
      <c r="D34" s="33"/>
      <c r="E34" s="35" t="str">
        <f t="shared" si="0"/>
        <v/>
      </c>
      <c r="F34" s="35" t="str">
        <f t="shared" si="1"/>
        <v/>
      </c>
      <c r="G34" s="36"/>
      <c r="H34" s="33"/>
      <c r="I34" s="33"/>
      <c r="J34" s="33"/>
      <c r="K34" s="33"/>
      <c r="L34" s="33" t="str" cm="1">
        <f t="array" ref="L34">IF(A33="","",IFERROR(_xlfn.IFS(A34="","Aantal",B34="","Kleur",C34="","Diameter",D34="","Radius",G34="","A",G34&lt;800,"A&lt;800",H34="","B",H34&lt;800,"B&lt;800",AND(C34="ø63",B34&lt;&gt;"geel"),"63=geel",OR(AND(C34="ø50",D34&lt;350),AND(C34="ø63",D34&lt;400),AND(C34="ø75",D34&lt;450),AND(C34="ø110",D34&lt;500),AND(C34="ø125",D34&lt;660),AND(C34="ø160",D34&lt;750)),"Radius&lt;min",TRUE,IF(CEILING(G34-D34*TAN(RADIANS(ABS(E34))/2)+(ABS(RADIANS(E34))*D34)+(H34-D34*TAN(RADIANS(ABS(E34))/2)),100)&gt;10000,"Kan niet uit 1 stuk!",CEILING(G34-D34*TAN(RADIANS(ABS(E34))/2)+(ABS(RADIANS(E34))*D34)+(H34-D34*TAN(RADIANS(ABS(E34))/2)),100))),""))</f>
        <v/>
      </c>
      <c r="M34" s="48"/>
      <c r="N34" s="49"/>
      <c r="O34" s="50"/>
      <c r="P34" s="2"/>
    </row>
    <row r="35" spans="1:16" s="3" customFormat="1" ht="15" customHeight="1" x14ac:dyDescent="0.25">
      <c r="A35" s="32"/>
      <c r="B35" s="33"/>
      <c r="C35" s="34"/>
      <c r="D35" s="33"/>
      <c r="E35" s="35" t="str">
        <f t="shared" si="0"/>
        <v/>
      </c>
      <c r="F35" s="35" t="str">
        <f t="shared" si="1"/>
        <v/>
      </c>
      <c r="G35" s="36"/>
      <c r="H35" s="33"/>
      <c r="I35" s="33"/>
      <c r="J35" s="33"/>
      <c r="K35" s="33"/>
      <c r="L35" s="33" t="str" cm="1">
        <f t="array" ref="L35">IF(A34="","",IFERROR(_xlfn.IFS(A35="","Aantal",B35="","Kleur",C35="","Diameter",D35="","Radius",G35="","A",G35&lt;800,"A&lt;800",H35="","B",H35&lt;800,"B&lt;800",AND(C35="ø63",B35&lt;&gt;"geel"),"63=geel",OR(AND(C35="ø50",D35&lt;350),AND(C35="ø63",D35&lt;400),AND(C35="ø75",D35&lt;450),AND(C35="ø110",D35&lt;500),AND(C35="ø125",D35&lt;660),AND(C35="ø160",D35&lt;750)),"Radius&lt;min",TRUE,IF(CEILING(G35-D35*TAN(RADIANS(ABS(E35))/2)+(ABS(RADIANS(E35))*D35)+(H35-D35*TAN(RADIANS(ABS(E35))/2)),100)&gt;10000,"Kan niet uit 1 stuk!",CEILING(G35-D35*TAN(RADIANS(ABS(E35))/2)+(ABS(RADIANS(E35))*D35)+(H35-D35*TAN(RADIANS(ABS(E35))/2)),100))),""))</f>
        <v/>
      </c>
      <c r="M35" s="48"/>
      <c r="N35" s="49"/>
      <c r="O35" s="50"/>
      <c r="P35" s="2"/>
    </row>
    <row r="36" spans="1:16" s="3" customFormat="1" ht="15" customHeight="1" x14ac:dyDescent="0.25">
      <c r="A36" s="32"/>
      <c r="B36" s="33"/>
      <c r="C36" s="34"/>
      <c r="D36" s="33"/>
      <c r="E36" s="35" t="str">
        <f t="shared" si="0"/>
        <v/>
      </c>
      <c r="F36" s="35" t="str">
        <f t="shared" si="1"/>
        <v/>
      </c>
      <c r="G36" s="36"/>
      <c r="H36" s="33"/>
      <c r="I36" s="33"/>
      <c r="J36" s="33"/>
      <c r="K36" s="33"/>
      <c r="L36" s="33" t="str" cm="1">
        <f t="array" ref="L36">IF(A35="","",IFERROR(_xlfn.IFS(A36="","Aantal",B36="","Kleur",C36="","Diameter",D36="","Radius",G36="","A",G36&lt;800,"A&lt;800",H36="","B",H36&lt;800,"B&lt;800",AND(C36="ø63",B36&lt;&gt;"geel"),"63=geel",OR(AND(C36="ø50",D36&lt;350),AND(C36="ø63",D36&lt;400),AND(C36="ø75",D36&lt;450),AND(C36="ø110",D36&lt;500),AND(C36="ø125",D36&lt;660),AND(C36="ø160",D36&lt;750)),"Radius&lt;min",TRUE,IF(CEILING(G36-D36*TAN(RADIANS(ABS(E36))/2)+(ABS(RADIANS(E36))*D36)+(H36-D36*TAN(RADIANS(ABS(E36))/2)),100)&gt;10000,"Kan niet uit 1 stuk!",CEILING(G36-D36*TAN(RADIANS(ABS(E36))/2)+(ABS(RADIANS(E36))*D36)+(H36-D36*TAN(RADIANS(ABS(E36))/2)),100))),""))</f>
        <v/>
      </c>
      <c r="M36" s="48"/>
      <c r="N36" s="49"/>
      <c r="O36" s="50"/>
      <c r="P36" s="2"/>
    </row>
    <row r="37" spans="1:16" s="3" customFormat="1" ht="15" customHeight="1" x14ac:dyDescent="0.25">
      <c r="A37" s="32"/>
      <c r="B37" s="33"/>
      <c r="C37" s="34"/>
      <c r="D37" s="33"/>
      <c r="E37" s="35" t="str">
        <f t="shared" si="0"/>
        <v/>
      </c>
      <c r="F37" s="35" t="str">
        <f t="shared" si="1"/>
        <v/>
      </c>
      <c r="G37" s="36"/>
      <c r="H37" s="33"/>
      <c r="I37" s="33"/>
      <c r="J37" s="33"/>
      <c r="K37" s="33"/>
      <c r="L37" s="33" t="str" cm="1">
        <f t="array" ref="L37">IF(A36="","",IFERROR(_xlfn.IFS(A37="","Aantal",B37="","Kleur",C37="","Diameter",D37="","Radius",G37="","A",G37&lt;800,"A&lt;800",H37="","B",H37&lt;800,"B&lt;800",AND(C37="ø63",B37&lt;&gt;"geel"),"63=geel",OR(AND(C37="ø50",D37&lt;350),AND(C37="ø63",D37&lt;400),AND(C37="ø75",D37&lt;450),AND(C37="ø110",D37&lt;500),AND(C37="ø125",D37&lt;660),AND(C37="ø160",D37&lt;750)),"Radius&lt;min",TRUE,IF(CEILING(G37-D37*TAN(RADIANS(ABS(E37))/2)+(ABS(RADIANS(E37))*D37)+(H37-D37*TAN(RADIANS(ABS(E37))/2)),100)&gt;10000,"Kan niet uit 1 stuk!",CEILING(G37-D37*TAN(RADIANS(ABS(E37))/2)+(ABS(RADIANS(E37))*D37)+(H37-D37*TAN(RADIANS(ABS(E37))/2)),100))),""))</f>
        <v/>
      </c>
      <c r="M37" s="48"/>
      <c r="N37" s="49"/>
      <c r="O37" s="50"/>
      <c r="P37" s="2"/>
    </row>
    <row r="38" spans="1:16" s="3" customFormat="1" ht="15" customHeight="1" x14ac:dyDescent="0.25">
      <c r="A38" s="32"/>
      <c r="B38" s="33"/>
      <c r="C38" s="34"/>
      <c r="D38" s="33"/>
      <c r="E38" s="35" t="str">
        <f t="shared" si="0"/>
        <v/>
      </c>
      <c r="F38" s="35" t="str">
        <f t="shared" si="1"/>
        <v/>
      </c>
      <c r="G38" s="36"/>
      <c r="H38" s="33"/>
      <c r="I38" s="33"/>
      <c r="J38" s="33"/>
      <c r="K38" s="33"/>
      <c r="L38" s="33" t="str" cm="1">
        <f t="array" ref="L38">IF(A37="","",IFERROR(_xlfn.IFS(A38="","Aantal",B38="","Kleur",C38="","Diameter",D38="","Radius",G38="","A",G38&lt;800,"A&lt;800",H38="","B",H38&lt;800,"B&lt;800",AND(C38="ø63",B38&lt;&gt;"geel"),"63=geel",OR(AND(C38="ø50",D38&lt;350),AND(C38="ø63",D38&lt;400),AND(C38="ø75",D38&lt;450),AND(C38="ø110",D38&lt;500),AND(C38="ø125",D38&lt;660),AND(C38="ø160",D38&lt;750)),"Radius&lt;min",TRUE,IF(CEILING(G38-D38*TAN(RADIANS(ABS(E38))/2)+(ABS(RADIANS(E38))*D38)+(H38-D38*TAN(RADIANS(ABS(E38))/2)),100)&gt;10000,"Kan niet uit 1 stuk!",CEILING(G38-D38*TAN(RADIANS(ABS(E38))/2)+(ABS(RADIANS(E38))*D38)+(H38-D38*TAN(RADIANS(ABS(E38))/2)),100))),""))</f>
        <v/>
      </c>
      <c r="M38" s="48"/>
      <c r="N38" s="49"/>
      <c r="O38" s="50"/>
      <c r="P38" s="2"/>
    </row>
    <row r="39" spans="1:16" s="3" customFormat="1" ht="15" customHeight="1" x14ac:dyDescent="0.25">
      <c r="A39" s="32"/>
      <c r="B39" s="33"/>
      <c r="C39" s="34"/>
      <c r="D39" s="33"/>
      <c r="E39" s="35" t="str">
        <f t="shared" si="0"/>
        <v/>
      </c>
      <c r="F39" s="35" t="str">
        <f t="shared" si="1"/>
        <v/>
      </c>
      <c r="G39" s="36"/>
      <c r="H39" s="33"/>
      <c r="I39" s="33"/>
      <c r="J39" s="33"/>
      <c r="K39" s="33"/>
      <c r="L39" s="33" t="str" cm="1">
        <f t="array" ref="L39">IF(A38="","",IFERROR(_xlfn.IFS(A39="","Aantal",B39="","Kleur",C39="","Diameter",D39="","Radius",G39="","A",G39&lt;800,"A&lt;800",H39="","B",H39&lt;800,"B&lt;800",AND(C39="ø63",B39&lt;&gt;"geel"),"63=geel",OR(AND(C39="ø50",D39&lt;350),AND(C39="ø63",D39&lt;400),AND(C39="ø75",D39&lt;450),AND(C39="ø110",D39&lt;500),AND(C39="ø125",D39&lt;660),AND(C39="ø160",D39&lt;750)),"Radius&lt;min",TRUE,IF(CEILING(G39-D39*TAN(RADIANS(ABS(E39))/2)+(ABS(RADIANS(E39))*D39)+(H39-D39*TAN(RADIANS(ABS(E39))/2)),100)&gt;10000,"Kan niet uit 1 stuk!",CEILING(G39-D39*TAN(RADIANS(ABS(E39))/2)+(ABS(RADIANS(E39))*D39)+(H39-D39*TAN(RADIANS(ABS(E39))/2)),100))),""))</f>
        <v/>
      </c>
      <c r="M39" s="48"/>
      <c r="N39" s="49"/>
      <c r="O39" s="50"/>
      <c r="P39" s="2"/>
    </row>
    <row r="40" spans="1:16" ht="15" customHeight="1" x14ac:dyDescent="0.25">
      <c r="A40" s="32"/>
      <c r="B40" s="33"/>
      <c r="C40" s="34"/>
      <c r="D40" s="33"/>
      <c r="E40" s="35" t="str">
        <f t="shared" si="0"/>
        <v/>
      </c>
      <c r="F40" s="35" t="str">
        <f t="shared" si="1"/>
        <v/>
      </c>
      <c r="G40" s="36"/>
      <c r="H40" s="33"/>
      <c r="I40" s="33"/>
      <c r="J40" s="33"/>
      <c r="K40" s="33"/>
      <c r="L40" s="33" t="str" cm="1">
        <f t="array" ref="L40">IF(A39="","",IFERROR(_xlfn.IFS(A40="","Aantal",B40="","Kleur",C40="","Diameter",D40="","Radius",G40="","A",G40&lt;800,"A&lt;800",H40="","B",H40&lt;800,"B&lt;800",AND(C40="ø63",B40&lt;&gt;"geel"),"63=geel",OR(AND(C40="ø50",D40&lt;350),AND(C40="ø63",D40&lt;400),AND(C40="ø75",D40&lt;450),AND(C40="ø110",D40&lt;500),AND(C40="ø125",D40&lt;660),AND(C40="ø160",D40&lt;750)),"Radius&lt;min",TRUE,IF(CEILING(G40-D40*TAN(RADIANS(ABS(E40))/2)+(ABS(RADIANS(E40))*D40)+(H40-D40*TAN(RADIANS(ABS(E40))/2)),100)&gt;10000,"Kan niet uit 1 stuk!",CEILING(G40-D40*TAN(RADIANS(ABS(E40))/2)+(ABS(RADIANS(E40))*D40)+(H40-D40*TAN(RADIANS(ABS(E40))/2)),100))),""))</f>
        <v/>
      </c>
      <c r="M40" s="48"/>
      <c r="N40" s="49"/>
      <c r="O40" s="50"/>
      <c r="P40" s="22"/>
    </row>
    <row r="41" spans="1:16" ht="15" customHeight="1" x14ac:dyDescent="0.25">
      <c r="A41" s="32"/>
      <c r="B41" s="33"/>
      <c r="C41" s="34"/>
      <c r="D41" s="33"/>
      <c r="E41" s="35" t="str">
        <f t="shared" si="0"/>
        <v/>
      </c>
      <c r="F41" s="35" t="str">
        <f t="shared" si="1"/>
        <v/>
      </c>
      <c r="G41" s="36"/>
      <c r="H41" s="33"/>
      <c r="I41" s="33"/>
      <c r="J41" s="33"/>
      <c r="K41" s="33"/>
      <c r="L41" s="33" t="str" cm="1">
        <f t="array" ref="L41">IF(A40="","",IFERROR(_xlfn.IFS(A41="","Aantal",B41="","Kleur",C41="","Diameter",D41="","Radius",G41="","A",G41&lt;800,"A&lt;800",H41="","B",H41&lt;800,"B&lt;800",AND(C41="ø63",B41&lt;&gt;"geel"),"63=geel",OR(AND(C41="ø50",D41&lt;350),AND(C41="ø63",D41&lt;400),AND(C41="ø75",D41&lt;450),AND(C41="ø110",D41&lt;500),AND(C41="ø125",D41&lt;660),AND(C41="ø160",D41&lt;750)),"Radius&lt;min",TRUE,IF(CEILING(G41-D41*TAN(RADIANS(ABS(E41))/2)+(ABS(RADIANS(E41))*D41)+(H41-D41*TAN(RADIANS(ABS(E41))/2)),100)&gt;10000,"Kan niet uit 1 stuk!",CEILING(G41-D41*TAN(RADIANS(ABS(E41))/2)+(ABS(RADIANS(E41))*D41)+(H41-D41*TAN(RADIANS(ABS(E41))/2)),100))),""))</f>
        <v/>
      </c>
      <c r="M41" s="48"/>
      <c r="N41" s="49"/>
      <c r="O41" s="50"/>
      <c r="P41" s="22"/>
    </row>
    <row r="42" spans="1:16" ht="15" customHeight="1" x14ac:dyDescent="0.25">
      <c r="A42" s="32"/>
      <c r="B42" s="33"/>
      <c r="C42" s="33"/>
      <c r="D42" s="33"/>
      <c r="E42" s="35" t="str">
        <f t="shared" si="0"/>
        <v/>
      </c>
      <c r="F42" s="35" t="str">
        <f t="shared" si="1"/>
        <v/>
      </c>
      <c r="G42" s="36"/>
      <c r="H42" s="33"/>
      <c r="I42" s="33"/>
      <c r="J42" s="33"/>
      <c r="K42" s="33"/>
      <c r="L42" s="33" t="str" cm="1">
        <f t="array" ref="L42">IF(A41="","",IFERROR(_xlfn.IFS(A42="","Aantal",B42="","Kleur",C42="","Diameter",D42="","Radius",G42="","A",G42&lt;800,"A&lt;800",H42="","B",H42&lt;800,"B&lt;800",AND(C42="ø63",B42&lt;&gt;"geel"),"63=geel",OR(AND(C42="ø50",D42&lt;350),AND(C42="ø63",D42&lt;400),AND(C42="ø75",D42&lt;450),AND(C42="ø110",D42&lt;500),AND(C42="ø125",D42&lt;660),AND(C42="ø160",D42&lt;750)),"Radius&lt;min",TRUE,IF(CEILING(G42-D42*TAN(RADIANS(ABS(E42))/2)+(ABS(RADIANS(E42))*D42)+(H42-D42*TAN(RADIANS(ABS(E42))/2)),100)&gt;10000,"Kan niet uit 1 stuk!",CEILING(G42-D42*TAN(RADIANS(ABS(E42))/2)+(ABS(RADIANS(E42))*D42)+(H42-D42*TAN(RADIANS(ABS(E42))/2)),100))),""))</f>
        <v/>
      </c>
      <c r="M42" s="48"/>
      <c r="N42" s="49"/>
      <c r="O42" s="50"/>
      <c r="P42" s="22"/>
    </row>
    <row r="43" spans="1:16" ht="15" customHeight="1" x14ac:dyDescent="0.25">
      <c r="A43" s="32"/>
      <c r="B43" s="33"/>
      <c r="C43" s="33"/>
      <c r="D43" s="33"/>
      <c r="E43" s="35" t="str">
        <f t="shared" si="0"/>
        <v/>
      </c>
      <c r="F43" s="35" t="str">
        <f t="shared" si="1"/>
        <v/>
      </c>
      <c r="G43" s="36"/>
      <c r="H43" s="33"/>
      <c r="I43" s="33"/>
      <c r="J43" s="33"/>
      <c r="K43" s="33"/>
      <c r="L43" s="33" t="str" cm="1">
        <f t="array" ref="L43">IF(A42="","",IFERROR(_xlfn.IFS(A43="","Aantal",B43="","Kleur",C43="","Diameter",D43="","Radius",G43="","A",G43&lt;800,"A&lt;800",H43="","B",H43&lt;800,"B&lt;800",AND(C43="ø63",B43&lt;&gt;"geel"),"63=geel",OR(AND(C43="ø50",D43&lt;350),AND(C43="ø63",D43&lt;400),AND(C43="ø75",D43&lt;450),AND(C43="ø110",D43&lt;500),AND(C43="ø125",D43&lt;660),AND(C43="ø160",D43&lt;750)),"Radius&lt;min",TRUE,IF(CEILING(G43-D43*TAN(RADIANS(ABS(E43))/2)+(ABS(RADIANS(E43))*D43)+(H43-D43*TAN(RADIANS(ABS(E43))/2)),100)&gt;10000,"Kan niet uit 1 stuk!",CEILING(G43-D43*TAN(RADIANS(ABS(E43))/2)+(ABS(RADIANS(E43))*D43)+(H43-D43*TAN(RADIANS(ABS(E43))/2)),100))),""))</f>
        <v/>
      </c>
      <c r="M43" s="48"/>
      <c r="N43" s="49"/>
      <c r="O43" s="50"/>
    </row>
  </sheetData>
  <sheetProtection algorithmName="SHA-512" hashValue="5qjPgfABTyrGV5RrRJ1GI4Q9TjTTPo6E+K99gjqpnmuEFiQEQIPP3viMwUbyzhkVD6ya8iV9ymqsvalk3WNA3w==" saltValue="yJiixxLrhsq/d/VSKbGsFA==" spinCount="100000" sheet="1" selectLockedCells="1"/>
  <dataConsolidate/>
  <mergeCells count="24">
    <mergeCell ref="M35:O35"/>
    <mergeCell ref="M36:O36"/>
    <mergeCell ref="M42:O42"/>
    <mergeCell ref="M43:O43"/>
    <mergeCell ref="M37:O37"/>
    <mergeCell ref="M38:O38"/>
    <mergeCell ref="M39:O39"/>
    <mergeCell ref="M40:O40"/>
    <mergeCell ref="M41:O41"/>
    <mergeCell ref="M30:O30"/>
    <mergeCell ref="M31:O31"/>
    <mergeCell ref="M32:O32"/>
    <mergeCell ref="M33:O33"/>
    <mergeCell ref="M34:O34"/>
    <mergeCell ref="M25:O25"/>
    <mergeCell ref="M26:O26"/>
    <mergeCell ref="M27:O27"/>
    <mergeCell ref="M28:O28"/>
    <mergeCell ref="M29:O29"/>
    <mergeCell ref="M20:O20"/>
    <mergeCell ref="M21:O21"/>
    <mergeCell ref="M22:O22"/>
    <mergeCell ref="M23:O23"/>
    <mergeCell ref="M24:O24"/>
  </mergeCells>
  <phoneticPr fontId="5" type="noConversion"/>
  <conditionalFormatting sqref="A20:K43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L20:L43">
    <cfRule type="expression" dxfId="1" priority="13">
      <formula>OR(L20="63=geel",L20="Sprong&lt;800",L20="R1&lt;450",L20="R2&lt;450",L20="R1&lt;500",L20="R2&lt;500",L20="R1&lt;660",L20="R2&lt;660",L20="R1&lt;750",L20="R2&lt;750",L20="Kan niet uit 1 stuk!")</formula>
    </cfRule>
    <cfRule type="expression" dxfId="0" priority="14">
      <formula>OR(L20="Aantal",L20="Kleur",L20="Diameter",L20="R1",L20="R2",L20="A",L20="B",L20="C",L20="Uit 1 stuk?",L20="Trek")</formula>
    </cfRule>
  </conditionalFormatting>
  <dataValidations xWindow="951" yWindow="603" count="5">
    <dataValidation type="list" allowBlank="1" showInputMessage="1" showErrorMessage="1" sqref="I20:J43" xr:uid="{E05B5C58-E094-4AF9-9148-9B732F5FD4A7}">
      <formula1>"ja,nee"</formula1>
    </dataValidation>
    <dataValidation type="custom" allowBlank="1" showInputMessage="1" showErrorMessage="1" prompt="H2 kleiner dan 90 graden" sqref="P13" xr:uid="{BAFE39AA-6DF8-41C6-96BF-D8D1B83026BF}">
      <formula1>"ALS(B21="""";"""";B21&gt;=3;""H2 kleiner dan 90 gr."")"</formula1>
    </dataValidation>
    <dataValidation type="list" allowBlank="1" showInputMessage="1" showErrorMessage="1" promptTitle="Kies kleur" prompt="Grijs - Telecom_x000a_Geel - Gas_x000a_Rood - Elektra_x000a_Groen - CAI_x000a_Blauw - Water" sqref="B20:B43" xr:uid="{01DDBDAC-6D24-42CA-A68E-D684826E57B7}">
      <formula1>"grijs,geel,groen,rood,blauw"</formula1>
    </dataValidation>
    <dataValidation type="list" errorStyle="warning" allowBlank="1" showInputMessage="1" showErrorMessage="1" prompt="Vul radius in" sqref="D20:D43" xr:uid="{066AC91B-4EAC-4A6E-8DB4-F8FA6A500D9F}">
      <formula1>INDIRECT(C20)</formula1>
    </dataValidation>
    <dataValidation type="list" allowBlank="1" showInputMessage="1" showErrorMessage="1" promptTitle="Kies diameter" sqref="C20:C43" xr:uid="{A05AB204-0430-4395-A1BB-96C0B51F8435}">
      <formula1>INDIRECT(B20)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ignoredErrors>
    <ignoredError sqref="L20:L21 L22:L43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12</vt:i4>
      </vt:variant>
    </vt:vector>
  </HeadingPairs>
  <TitlesOfParts>
    <vt:vector size="13" baseType="lpstr">
      <vt:lpstr>Doorvoerbochten invulstaat</vt:lpstr>
      <vt:lpstr>'Doorvoerbochten invulstaat'!Afdrukbereik</vt:lpstr>
      <vt:lpstr>blauw</vt:lpstr>
      <vt:lpstr>geel</vt:lpstr>
      <vt:lpstr>grijs</vt:lpstr>
      <vt:lpstr>groen</vt:lpstr>
      <vt:lpstr>'Doorvoerbochten invulstaat'!ø110</vt:lpstr>
      <vt:lpstr>ø125</vt:lpstr>
      <vt:lpstr>ø160</vt:lpstr>
      <vt:lpstr>'Doorvoerbochten invulstaat'!ø50</vt:lpstr>
      <vt:lpstr>'Doorvoerbochten invulstaat'!ø63</vt:lpstr>
      <vt:lpstr>'Doorvoerbochten invulstaat'!ø75</vt:lpstr>
      <vt:lpstr>rood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Jos van Looij</cp:lastModifiedBy>
  <cp:lastPrinted>2026-01-09T10:05:40Z</cp:lastPrinted>
  <dcterms:created xsi:type="dcterms:W3CDTF">2025-03-12T07:20:55Z</dcterms:created>
  <dcterms:modified xsi:type="dcterms:W3CDTF">2026-02-18T14:56:17Z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09-01-2026</vt:lpwstr>
  </property>
</Properties>
</file>