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W:\Invulstaten\"/>
    </mc:Choice>
  </mc:AlternateContent>
  <xr:revisionPtr revIDLastSave="0" documentId="13_ncr:1_{E7C5438E-E4E1-4E1D-8C36-BDA270D3C30A}" xr6:coauthVersionLast="47" xr6:coauthVersionMax="47" xr10:uidLastSave="{00000000-0000-0000-0000-000000000000}"/>
  <bookViews>
    <workbookView xWindow="-28920" yWindow="-120" windowWidth="29040" windowHeight="15720" xr2:uid="{27EE4913-1CB8-4F56-BC27-582118EF2CE8}"/>
  </bookViews>
  <sheets>
    <sheet name="Sprongbochten type 1 &amp; 2" sheetId="1" r:id="rId1"/>
    <sheet name="Blad1" sheetId="2" r:id="rId2"/>
  </sheets>
  <definedNames>
    <definedName name="_xlnm.Print_Area" localSheetId="0">'Sprongbochten type 1 &amp; 2'!$A$1:$Q$43</definedName>
    <definedName name="blauw">'Sprongbochten type 1 &amp; 2'!$X$1:$X$5</definedName>
    <definedName name="geel">'Sprongbochten type 1 &amp; 2'!$T$1:$T$5</definedName>
    <definedName name="grijs">'Sprongbochten type 1 &amp; 2'!$U$1:$U$5</definedName>
    <definedName name="groen">'Sprongbochten type 1 &amp; 2'!$V$1:$V$5</definedName>
    <definedName name="ø110" localSheetId="0">'Sprongbochten type 1 &amp; 2'!$W$8:$W$11</definedName>
    <definedName name="ø125">'Sprongbochten type 1 &amp; 2'!$X$8:$X$11</definedName>
    <definedName name="ø160">'Sprongbochten type 1 &amp; 2'!$Y$8:$Y$10</definedName>
    <definedName name="ø50" localSheetId="0">'Sprongbochten type 1 &amp; 2'!$T$8:$T$10</definedName>
    <definedName name="ø63" localSheetId="0">'Sprongbochten type 1 &amp; 2'!$U$8:$U$10</definedName>
    <definedName name="ø75" localSheetId="0">'Sprongbochten type 1 &amp; 2'!$V$8:$V$10</definedName>
    <definedName name="rood">'Sprongbochten type 1 &amp; 2'!$W$1:$W$5</definedName>
    <definedName name="type">'Sprongbochten type 1 &amp; 2'!$S$1:$S$2</definedName>
    <definedName name="zoekbarelijst">#REF!:INDEX(#REF!,COUNTIF(#REF!,"?*"))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0" i="1" l="1"/>
  <c r="N20" i="1"/>
  <c r="M20" i="1"/>
  <c r="L20" i="1"/>
  <c r="K20" i="1"/>
  <c r="J20" i="1"/>
  <c r="I20" i="1"/>
  <c r="H20" i="1"/>
  <c r="G20" i="1"/>
  <c r="F20" i="1"/>
  <c r="E20" i="1"/>
  <c r="D20" i="1"/>
  <c r="C20" i="1"/>
  <c r="B20" i="1"/>
  <c r="A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" i="1"/>
  <c r="T21" i="1" l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125" i="1"/>
  <c r="T126" i="1"/>
  <c r="T127" i="1"/>
  <c r="T128" i="1"/>
  <c r="T129" i="1"/>
  <c r="T130" i="1"/>
  <c r="T131" i="1"/>
  <c r="T132" i="1"/>
  <c r="T133" i="1"/>
  <c r="T134" i="1"/>
  <c r="T135" i="1"/>
  <c r="T136" i="1"/>
  <c r="T137" i="1"/>
  <c r="T138" i="1"/>
  <c r="T139" i="1"/>
  <c r="T140" i="1"/>
  <c r="T141" i="1"/>
  <c r="T142" i="1"/>
  <c r="T143" i="1"/>
  <c r="T144" i="1"/>
  <c r="T145" i="1"/>
  <c r="T146" i="1"/>
  <c r="T147" i="1"/>
  <c r="T148" i="1"/>
  <c r="T149" i="1"/>
  <c r="T150" i="1"/>
  <c r="T151" i="1"/>
  <c r="T152" i="1"/>
  <c r="T153" i="1"/>
  <c r="T154" i="1"/>
  <c r="T155" i="1"/>
  <c r="T156" i="1"/>
  <c r="T157" i="1"/>
  <c r="T158" i="1"/>
  <c r="T159" i="1"/>
  <c r="T160" i="1"/>
  <c r="T161" i="1"/>
  <c r="T162" i="1"/>
  <c r="T163" i="1"/>
  <c r="T164" i="1"/>
  <c r="T165" i="1"/>
  <c r="T166" i="1"/>
  <c r="T167" i="1"/>
  <c r="T168" i="1"/>
  <c r="T169" i="1"/>
  <c r="T170" i="1"/>
  <c r="T171" i="1"/>
  <c r="T172" i="1"/>
  <c r="T173" i="1"/>
  <c r="T174" i="1"/>
  <c r="T175" i="1"/>
  <c r="T176" i="1"/>
  <c r="T177" i="1"/>
  <c r="T178" i="1"/>
  <c r="T179" i="1"/>
  <c r="T180" i="1"/>
  <c r="T181" i="1"/>
  <c r="T182" i="1"/>
  <c r="T183" i="1"/>
  <c r="T184" i="1"/>
  <c r="T185" i="1"/>
  <c r="T186" i="1"/>
  <c r="T187" i="1"/>
  <c r="T188" i="1"/>
  <c r="T189" i="1"/>
  <c r="T190" i="1"/>
  <c r="T191" i="1"/>
  <c r="T192" i="1"/>
  <c r="T193" i="1"/>
  <c r="T194" i="1"/>
  <c r="T195" i="1"/>
  <c r="T196" i="1"/>
  <c r="T197" i="1"/>
  <c r="T198" i="1"/>
  <c r="T199" i="1"/>
  <c r="T20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85" i="1"/>
  <c r="AG86" i="1"/>
  <c r="AG87" i="1"/>
  <c r="AG88" i="1"/>
  <c r="AG89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102" i="1"/>
  <c r="AG103" i="1"/>
  <c r="AG104" i="1"/>
  <c r="AG105" i="1"/>
  <c r="AG106" i="1"/>
  <c r="AG107" i="1"/>
  <c r="AG108" i="1"/>
  <c r="AG109" i="1"/>
  <c r="AG110" i="1"/>
  <c r="AG111" i="1"/>
  <c r="AG112" i="1"/>
  <c r="AG113" i="1"/>
  <c r="AG114" i="1"/>
  <c r="AG115" i="1"/>
  <c r="AG116" i="1"/>
  <c r="AG117" i="1"/>
  <c r="AG118" i="1"/>
  <c r="AG119" i="1"/>
  <c r="AG120" i="1"/>
  <c r="AG121" i="1"/>
  <c r="AG122" i="1"/>
  <c r="AG123" i="1"/>
  <c r="AG124" i="1"/>
  <c r="AG125" i="1"/>
  <c r="AG126" i="1"/>
  <c r="AG127" i="1"/>
  <c r="AG128" i="1"/>
  <c r="AG129" i="1"/>
  <c r="AG130" i="1"/>
  <c r="AG131" i="1"/>
  <c r="AG132" i="1"/>
  <c r="AG133" i="1"/>
  <c r="AG134" i="1"/>
  <c r="AG135" i="1"/>
  <c r="AG136" i="1"/>
  <c r="AG137" i="1"/>
  <c r="AG138" i="1"/>
  <c r="AG139" i="1"/>
  <c r="AG140" i="1"/>
  <c r="AG141" i="1"/>
  <c r="AG142" i="1"/>
  <c r="AG143" i="1"/>
  <c r="AG144" i="1"/>
  <c r="AG145" i="1"/>
  <c r="AG146" i="1"/>
  <c r="AG147" i="1"/>
  <c r="AG148" i="1"/>
  <c r="AG149" i="1"/>
  <c r="AG150" i="1"/>
  <c r="AG151" i="1"/>
  <c r="AG152" i="1"/>
  <c r="AG153" i="1"/>
  <c r="AG154" i="1"/>
  <c r="AG155" i="1"/>
  <c r="AG156" i="1"/>
  <c r="AG157" i="1"/>
  <c r="AG158" i="1"/>
  <c r="AG159" i="1"/>
  <c r="AG160" i="1"/>
  <c r="AG161" i="1"/>
  <c r="AG162" i="1"/>
  <c r="AG163" i="1"/>
  <c r="AG164" i="1"/>
  <c r="AG165" i="1"/>
  <c r="AG166" i="1"/>
  <c r="AG167" i="1"/>
  <c r="AG168" i="1"/>
  <c r="AG169" i="1"/>
  <c r="AG170" i="1"/>
  <c r="AG171" i="1"/>
  <c r="AG172" i="1"/>
  <c r="AG173" i="1"/>
  <c r="AG174" i="1"/>
  <c r="AG175" i="1"/>
  <c r="AG176" i="1"/>
  <c r="AG177" i="1"/>
  <c r="AG178" i="1"/>
  <c r="AG179" i="1"/>
  <c r="AG180" i="1"/>
  <c r="AG181" i="1"/>
  <c r="AG182" i="1"/>
  <c r="AG183" i="1"/>
  <c r="AG184" i="1"/>
  <c r="AG185" i="1"/>
  <c r="AG186" i="1"/>
  <c r="AG187" i="1"/>
  <c r="AG188" i="1"/>
  <c r="AG189" i="1"/>
  <c r="AG190" i="1"/>
  <c r="AG191" i="1"/>
  <c r="AG192" i="1"/>
  <c r="AG193" i="1"/>
  <c r="AG194" i="1"/>
  <c r="AG195" i="1"/>
  <c r="AG196" i="1"/>
  <c r="AG197" i="1"/>
  <c r="AG198" i="1"/>
  <c r="AG199" i="1"/>
  <c r="AG20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7" i="1"/>
  <c r="AI38" i="1"/>
  <c r="AI39" i="1"/>
  <c r="AI40" i="1"/>
  <c r="AI41" i="1"/>
  <c r="AI42" i="1"/>
  <c r="AI43" i="1"/>
  <c r="AI44" i="1"/>
  <c r="AI45" i="1"/>
  <c r="AI46" i="1"/>
  <c r="AI47" i="1"/>
  <c r="AI48" i="1"/>
  <c r="AI49" i="1"/>
  <c r="AI50" i="1"/>
  <c r="AI51" i="1"/>
  <c r="AI52" i="1"/>
  <c r="AI53" i="1"/>
  <c r="AI54" i="1"/>
  <c r="AI55" i="1"/>
  <c r="AI56" i="1"/>
  <c r="AI57" i="1"/>
  <c r="AI58" i="1"/>
  <c r="AI59" i="1"/>
  <c r="AI60" i="1"/>
  <c r="AI61" i="1"/>
  <c r="AI62" i="1"/>
  <c r="AI63" i="1"/>
  <c r="AI64" i="1"/>
  <c r="AI65" i="1"/>
  <c r="AI66" i="1"/>
  <c r="AI67" i="1"/>
  <c r="AI68" i="1"/>
  <c r="AI69" i="1"/>
  <c r="AI70" i="1"/>
  <c r="AI71" i="1"/>
  <c r="AI72" i="1"/>
  <c r="AI73" i="1"/>
  <c r="AI74" i="1"/>
  <c r="AI75" i="1"/>
  <c r="AI76" i="1"/>
  <c r="AI77" i="1"/>
  <c r="AI78" i="1"/>
  <c r="AI79" i="1"/>
  <c r="AI80" i="1"/>
  <c r="AI81" i="1"/>
  <c r="AI82" i="1"/>
  <c r="AI83" i="1"/>
  <c r="AI84" i="1"/>
  <c r="AI85" i="1"/>
  <c r="AI86" i="1"/>
  <c r="AI87" i="1"/>
  <c r="AI88" i="1"/>
  <c r="AI89" i="1"/>
  <c r="AI90" i="1"/>
  <c r="AI91" i="1"/>
  <c r="AI92" i="1"/>
  <c r="AI93" i="1"/>
  <c r="AI94" i="1"/>
  <c r="AI95" i="1"/>
  <c r="AI96" i="1"/>
  <c r="AI97" i="1"/>
  <c r="AI98" i="1"/>
  <c r="AI99" i="1"/>
  <c r="AI100" i="1"/>
  <c r="AI101" i="1"/>
  <c r="AI102" i="1"/>
  <c r="AI103" i="1"/>
  <c r="AI104" i="1"/>
  <c r="AI105" i="1"/>
  <c r="AI106" i="1"/>
  <c r="AI107" i="1"/>
  <c r="AI108" i="1"/>
  <c r="AI109" i="1"/>
  <c r="AI110" i="1"/>
  <c r="AI111" i="1"/>
  <c r="AI112" i="1"/>
  <c r="AI113" i="1"/>
  <c r="AI114" i="1"/>
  <c r="AI115" i="1"/>
  <c r="AI116" i="1"/>
  <c r="AI117" i="1"/>
  <c r="AI118" i="1"/>
  <c r="AI119" i="1"/>
  <c r="AI120" i="1"/>
  <c r="AI121" i="1"/>
  <c r="AI122" i="1"/>
  <c r="AI123" i="1"/>
  <c r="AI124" i="1"/>
  <c r="AI125" i="1"/>
  <c r="AI126" i="1"/>
  <c r="AI127" i="1"/>
  <c r="AI128" i="1"/>
  <c r="AI129" i="1"/>
  <c r="AI130" i="1"/>
  <c r="AI131" i="1"/>
  <c r="AI132" i="1"/>
  <c r="AI133" i="1"/>
  <c r="AI134" i="1"/>
  <c r="AI135" i="1"/>
  <c r="AI136" i="1"/>
  <c r="AI137" i="1"/>
  <c r="AI138" i="1"/>
  <c r="AI139" i="1"/>
  <c r="AI140" i="1"/>
  <c r="AI141" i="1"/>
  <c r="AI142" i="1"/>
  <c r="AI143" i="1"/>
  <c r="AI144" i="1"/>
  <c r="AI145" i="1"/>
  <c r="AI146" i="1"/>
  <c r="AI147" i="1"/>
  <c r="AI148" i="1"/>
  <c r="AI149" i="1"/>
  <c r="AI150" i="1"/>
  <c r="AI151" i="1"/>
  <c r="AI152" i="1"/>
  <c r="AI153" i="1"/>
  <c r="AI154" i="1"/>
  <c r="AI155" i="1"/>
  <c r="AI156" i="1"/>
  <c r="AI157" i="1"/>
  <c r="AI158" i="1"/>
  <c r="AI159" i="1"/>
  <c r="AI160" i="1"/>
  <c r="AI161" i="1"/>
  <c r="AI162" i="1"/>
  <c r="AI163" i="1"/>
  <c r="AI164" i="1"/>
  <c r="AI165" i="1"/>
  <c r="AI166" i="1"/>
  <c r="AI167" i="1"/>
  <c r="AI168" i="1"/>
  <c r="AI169" i="1"/>
  <c r="AI170" i="1"/>
  <c r="AI171" i="1"/>
  <c r="AI172" i="1"/>
  <c r="AI173" i="1"/>
  <c r="AI174" i="1"/>
  <c r="AI175" i="1"/>
  <c r="AI176" i="1"/>
  <c r="AI177" i="1"/>
  <c r="AI178" i="1"/>
  <c r="AI179" i="1"/>
  <c r="AI180" i="1"/>
  <c r="AI181" i="1"/>
  <c r="AI182" i="1"/>
  <c r="AI183" i="1"/>
  <c r="AI184" i="1"/>
  <c r="AI185" i="1"/>
  <c r="AI186" i="1"/>
  <c r="AI187" i="1"/>
  <c r="AI188" i="1"/>
  <c r="AI189" i="1"/>
  <c r="AI190" i="1"/>
  <c r="AI191" i="1"/>
  <c r="AI192" i="1"/>
  <c r="AI193" i="1"/>
  <c r="AI194" i="1"/>
  <c r="AI195" i="1"/>
  <c r="AI196" i="1"/>
  <c r="AI197" i="1"/>
  <c r="AI198" i="1"/>
  <c r="AI199" i="1"/>
  <c r="AI200" i="1"/>
  <c r="AI20" i="1"/>
  <c r="AG20" i="1"/>
  <c r="T20" i="1"/>
  <c r="AM20" i="1" l="1"/>
  <c r="AL20" i="1"/>
  <c r="AC20" i="1"/>
  <c r="AA20" i="1"/>
  <c r="Y22" i="1"/>
  <c r="Y46" i="1"/>
  <c r="Y58" i="1"/>
  <c r="Y67" i="1"/>
  <c r="Y69" i="1"/>
  <c r="Y74" i="1"/>
  <c r="Y78" i="1"/>
  <c r="Y83" i="1"/>
  <c r="Y86" i="1"/>
  <c r="Y98" i="1"/>
  <c r="Y99" i="1"/>
  <c r="Y103" i="1"/>
  <c r="Y107" i="1"/>
  <c r="Y117" i="1"/>
  <c r="Y119" i="1"/>
  <c r="Y127" i="1"/>
  <c r="Y136" i="1"/>
  <c r="Y142" i="1"/>
  <c r="Y144" i="1"/>
  <c r="Y147" i="1"/>
  <c r="Y149" i="1"/>
  <c r="Y153" i="1"/>
  <c r="Y155" i="1"/>
  <c r="Y157" i="1"/>
  <c r="Y167" i="1"/>
  <c r="Y171" i="1"/>
  <c r="Y173" i="1"/>
  <c r="Y175" i="1"/>
  <c r="Y182" i="1"/>
  <c r="Y183" i="1"/>
  <c r="Y185" i="1"/>
  <c r="Y188" i="1"/>
  <c r="Y190" i="1"/>
  <c r="Y193" i="1"/>
  <c r="Y195" i="1"/>
  <c r="Y196" i="1"/>
  <c r="Y198" i="1"/>
  <c r="AF20" i="1"/>
  <c r="AB20" i="1"/>
  <c r="Z20" i="1"/>
  <c r="D21" i="1"/>
  <c r="D22" i="1"/>
  <c r="D23" i="1"/>
  <c r="D24" i="1"/>
  <c r="D25" i="1"/>
  <c r="D26" i="1"/>
  <c r="D27" i="1"/>
  <c r="D28" i="1"/>
  <c r="D29" i="1"/>
  <c r="D30" i="1"/>
  <c r="D31" i="1"/>
  <c r="Y31" i="1" s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Y77" i="1" s="1"/>
  <c r="D78" i="1"/>
  <c r="D79" i="1"/>
  <c r="D80" i="1"/>
  <c r="D81" i="1"/>
  <c r="D82" i="1"/>
  <c r="D83" i="1"/>
  <c r="D84" i="1"/>
  <c r="D85" i="1"/>
  <c r="Y85" i="1" s="1"/>
  <c r="D86" i="1"/>
  <c r="D87" i="1"/>
  <c r="D88" i="1"/>
  <c r="D89" i="1"/>
  <c r="D90" i="1"/>
  <c r="D91" i="1"/>
  <c r="D92" i="1"/>
  <c r="D93" i="1"/>
  <c r="D94" i="1"/>
  <c r="D95" i="1"/>
  <c r="D96" i="1"/>
  <c r="Y96" i="1" s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Y137" i="1" s="1"/>
  <c r="D138" i="1"/>
  <c r="Y138" i="1" s="1"/>
  <c r="D139" i="1"/>
  <c r="D140" i="1"/>
  <c r="D141" i="1"/>
  <c r="D142" i="1"/>
  <c r="D143" i="1"/>
  <c r="D144" i="1"/>
  <c r="D145" i="1"/>
  <c r="D146" i="1"/>
  <c r="D147" i="1"/>
  <c r="D148" i="1"/>
  <c r="Y148" i="1" s="1"/>
  <c r="D149" i="1"/>
  <c r="D150" i="1"/>
  <c r="Y150" i="1" s="1"/>
  <c r="D151" i="1"/>
  <c r="D152" i="1"/>
  <c r="D153" i="1"/>
  <c r="D154" i="1"/>
  <c r="D155" i="1"/>
  <c r="D156" i="1"/>
  <c r="D157" i="1"/>
  <c r="D158" i="1"/>
  <c r="D159" i="1"/>
  <c r="D160" i="1"/>
  <c r="Y160" i="1" s="1"/>
  <c r="D161" i="1"/>
  <c r="D162" i="1"/>
  <c r="D163" i="1"/>
  <c r="D164" i="1"/>
  <c r="Y164" i="1" s="1"/>
  <c r="D165" i="1"/>
  <c r="D166" i="1"/>
  <c r="D167" i="1"/>
  <c r="D168" i="1"/>
  <c r="Y168" i="1" s="1"/>
  <c r="D169" i="1"/>
  <c r="Y169" i="1" s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Y101" i="1" l="1"/>
  <c r="Y200" i="1"/>
  <c r="Y120" i="1"/>
  <c r="Y60" i="1"/>
  <c r="Y161" i="1"/>
  <c r="Y61" i="1"/>
  <c r="Y80" i="1"/>
  <c r="Y159" i="1"/>
  <c r="Y194" i="1"/>
  <c r="Y54" i="1"/>
  <c r="Y134" i="1"/>
  <c r="Y47" i="1"/>
  <c r="Y141" i="1"/>
  <c r="Y21" i="1"/>
  <c r="Y140" i="1"/>
  <c r="Y199" i="1"/>
  <c r="Y114" i="1"/>
  <c r="Y27" i="1"/>
  <c r="Y186" i="1"/>
  <c r="Y166" i="1"/>
  <c r="Y126" i="1"/>
  <c r="Y106" i="1"/>
  <c r="Y66" i="1"/>
  <c r="Y125" i="1"/>
  <c r="Y81" i="1"/>
  <c r="Y179" i="1"/>
  <c r="Y154" i="1"/>
  <c r="Y65" i="1"/>
  <c r="Y45" i="1"/>
  <c r="Y25" i="1"/>
  <c r="Y165" i="1"/>
  <c r="Y146" i="1"/>
  <c r="Y181" i="1"/>
  <c r="Y41" i="1"/>
  <c r="Y100" i="1"/>
  <c r="Y139" i="1"/>
  <c r="Y158" i="1"/>
  <c r="Y197" i="1"/>
  <c r="Y174" i="1"/>
  <c r="Y94" i="1"/>
  <c r="Y187" i="1"/>
  <c r="Y145" i="1"/>
  <c r="Y105" i="1"/>
  <c r="Y184" i="1"/>
  <c r="Y124" i="1"/>
  <c r="Y104" i="1"/>
  <c r="Y84" i="1"/>
  <c r="Y64" i="1"/>
  <c r="Y44" i="1"/>
  <c r="Y24" i="1"/>
  <c r="Y121" i="1"/>
  <c r="Y180" i="1"/>
  <c r="Y40" i="1"/>
  <c r="Y177" i="1"/>
  <c r="Y87" i="1"/>
  <c r="Y163" i="1"/>
  <c r="Y143" i="1"/>
  <c r="Y178" i="1"/>
  <c r="Y162" i="1"/>
  <c r="Y122" i="1"/>
  <c r="Y102" i="1"/>
  <c r="Y82" i="1"/>
  <c r="Y62" i="1"/>
  <c r="Y42" i="1"/>
  <c r="Y26" i="1"/>
  <c r="Y176" i="1"/>
  <c r="Y156" i="1"/>
  <c r="Y116" i="1"/>
  <c r="Y135" i="1"/>
  <c r="Y115" i="1"/>
  <c r="Y95" i="1"/>
  <c r="Y75" i="1"/>
  <c r="Y55" i="1"/>
  <c r="Y35" i="1"/>
  <c r="Y133" i="1"/>
  <c r="Y73" i="1"/>
  <c r="Y33" i="1"/>
  <c r="Y170" i="1"/>
  <c r="Y152" i="1"/>
  <c r="Y34" i="1"/>
  <c r="Y93" i="1"/>
  <c r="Y52" i="1"/>
  <c r="Y113" i="1"/>
  <c r="Y53" i="1"/>
  <c r="Y92" i="1"/>
  <c r="Y32" i="1"/>
  <c r="Y151" i="1"/>
  <c r="Y131" i="1"/>
  <c r="Y111" i="1"/>
  <c r="Y91" i="1"/>
  <c r="Y71" i="1"/>
  <c r="Y51" i="1"/>
  <c r="Y192" i="1"/>
  <c r="Y189" i="1"/>
  <c r="Y172" i="1"/>
  <c r="Y112" i="1"/>
  <c r="Y72" i="1"/>
  <c r="Y191" i="1"/>
  <c r="Y130" i="1"/>
  <c r="Y110" i="1"/>
  <c r="Y90" i="1"/>
  <c r="Y70" i="1"/>
  <c r="Y50" i="1"/>
  <c r="Y30" i="1"/>
  <c r="Y129" i="1"/>
  <c r="Y132" i="1"/>
  <c r="Y109" i="1"/>
  <c r="Y89" i="1"/>
  <c r="Y49" i="1"/>
  <c r="Y29" i="1"/>
  <c r="Y128" i="1"/>
  <c r="Y108" i="1"/>
  <c r="Y88" i="1"/>
  <c r="Y68" i="1"/>
  <c r="Y48" i="1"/>
  <c r="Y28" i="1"/>
  <c r="Y123" i="1"/>
  <c r="Y63" i="1"/>
  <c r="Y43" i="1"/>
  <c r="Y23" i="1"/>
  <c r="Y118" i="1"/>
  <c r="Y79" i="1"/>
  <c r="Y59" i="1"/>
  <c r="Y39" i="1"/>
  <c r="Y38" i="1"/>
  <c r="Y56" i="1"/>
  <c r="Y97" i="1"/>
  <c r="Y57" i="1"/>
  <c r="Y37" i="1"/>
  <c r="Y76" i="1"/>
  <c r="Y36" i="1"/>
  <c r="AH20" i="1" l="1"/>
  <c r="AE20" i="1"/>
  <c r="A21" i="1"/>
  <c r="B21" i="1"/>
  <c r="C21" i="1"/>
  <c r="V21" i="1" s="1"/>
  <c r="E21" i="1"/>
  <c r="Z21" i="1" s="1"/>
  <c r="F21" i="1"/>
  <c r="AA21" i="1" s="1"/>
  <c r="G21" i="1"/>
  <c r="AB21" i="1" s="1"/>
  <c r="H21" i="1"/>
  <c r="AC21" i="1" s="1"/>
  <c r="J21" i="1"/>
  <c r="AF21" i="1" s="1"/>
  <c r="K21" i="1"/>
  <c r="L21" i="1"/>
  <c r="M21" i="1"/>
  <c r="N21" i="1"/>
  <c r="AM21" i="1" s="1"/>
  <c r="O21" i="1"/>
  <c r="A22" i="1"/>
  <c r="B22" i="1"/>
  <c r="C22" i="1"/>
  <c r="V22" i="1" s="1"/>
  <c r="E22" i="1"/>
  <c r="Z22" i="1" s="1"/>
  <c r="F22" i="1"/>
  <c r="AA22" i="1" s="1"/>
  <c r="G22" i="1"/>
  <c r="AB22" i="1" s="1"/>
  <c r="H22" i="1"/>
  <c r="AC22" i="1" s="1"/>
  <c r="J22" i="1"/>
  <c r="K22" i="1"/>
  <c r="L22" i="1"/>
  <c r="M22" i="1"/>
  <c r="N22" i="1"/>
  <c r="AM22" i="1" s="1"/>
  <c r="O22" i="1"/>
  <c r="A23" i="1"/>
  <c r="B23" i="1"/>
  <c r="C23" i="1"/>
  <c r="V23" i="1" s="1"/>
  <c r="E23" i="1"/>
  <c r="Z23" i="1" s="1"/>
  <c r="F23" i="1"/>
  <c r="AA23" i="1" s="1"/>
  <c r="G23" i="1"/>
  <c r="AB23" i="1" s="1"/>
  <c r="H23" i="1"/>
  <c r="AC23" i="1" s="1"/>
  <c r="I23" i="1"/>
  <c r="AD23" i="1" s="1"/>
  <c r="J23" i="1"/>
  <c r="AF23" i="1" s="1"/>
  <c r="K23" i="1"/>
  <c r="L23" i="1"/>
  <c r="M23" i="1"/>
  <c r="N23" i="1"/>
  <c r="AM23" i="1" s="1"/>
  <c r="O23" i="1"/>
  <c r="A24" i="1"/>
  <c r="B24" i="1"/>
  <c r="C24" i="1"/>
  <c r="V24" i="1" s="1"/>
  <c r="E24" i="1"/>
  <c r="Z24" i="1" s="1"/>
  <c r="F24" i="1"/>
  <c r="AA24" i="1" s="1"/>
  <c r="G24" i="1"/>
  <c r="AB24" i="1" s="1"/>
  <c r="H24" i="1"/>
  <c r="AC24" i="1" s="1"/>
  <c r="J24" i="1"/>
  <c r="AF24" i="1" s="1"/>
  <c r="K24" i="1"/>
  <c r="L24" i="1"/>
  <c r="M24" i="1"/>
  <c r="N24" i="1"/>
  <c r="AM24" i="1" s="1"/>
  <c r="O24" i="1"/>
  <c r="AD20" i="1"/>
  <c r="Y20" i="1"/>
  <c r="X20" i="1"/>
  <c r="W20" i="1"/>
  <c r="U20" i="1"/>
  <c r="AH23" i="1" l="1"/>
  <c r="AJ23" i="1"/>
  <c r="AL24" i="1"/>
  <c r="AL21" i="1"/>
  <c r="AJ24" i="1"/>
  <c r="AH24" i="1"/>
  <c r="AH21" i="1"/>
  <c r="AJ21" i="1"/>
  <c r="AL22" i="1"/>
  <c r="AH22" i="1"/>
  <c r="AJ22" i="1"/>
  <c r="AL23" i="1"/>
  <c r="AE23" i="1"/>
  <c r="U23" i="1"/>
  <c r="W23" i="1"/>
  <c r="X23" i="1"/>
  <c r="I24" i="1"/>
  <c r="AD24" i="1" s="1"/>
  <c r="AE24" i="1"/>
  <c r="U24" i="1"/>
  <c r="X24" i="1"/>
  <c r="W24" i="1"/>
  <c r="I21" i="1"/>
  <c r="AD21" i="1" s="1"/>
  <c r="U21" i="1"/>
  <c r="AE21" i="1"/>
  <c r="X21" i="1"/>
  <c r="W21" i="1"/>
  <c r="R24" i="1" a="1"/>
  <c r="R24" i="1" s="1"/>
  <c r="AK22" i="1"/>
  <c r="AF22" i="1"/>
  <c r="R21" i="1" a="1"/>
  <c r="R21" i="1" s="1"/>
  <c r="I22" i="1"/>
  <c r="AD22" i="1" s="1"/>
  <c r="U22" i="1"/>
  <c r="W22" i="1"/>
  <c r="X22" i="1"/>
  <c r="R23" i="1" a="1"/>
  <c r="R23" i="1" s="1"/>
  <c r="AK24" i="1"/>
  <c r="AK21" i="1"/>
  <c r="AJ20" i="1"/>
  <c r="E36" i="1"/>
  <c r="Z36" i="1" s="1"/>
  <c r="R22" i="1" l="1" a="1"/>
  <c r="R22" i="1" s="1"/>
  <c r="AE22" i="1"/>
  <c r="AK23" i="1"/>
  <c r="V20" i="1"/>
  <c r="E32" i="1"/>
  <c r="Z32" i="1" s="1"/>
  <c r="H25" i="1"/>
  <c r="AC25" i="1" s="1"/>
  <c r="H26" i="1"/>
  <c r="AC26" i="1" s="1"/>
  <c r="H27" i="1"/>
  <c r="AC27" i="1" s="1"/>
  <c r="H28" i="1"/>
  <c r="AC28" i="1" s="1"/>
  <c r="H29" i="1"/>
  <c r="AC29" i="1" s="1"/>
  <c r="H30" i="1"/>
  <c r="AC30" i="1" s="1"/>
  <c r="H31" i="1"/>
  <c r="AC31" i="1" s="1"/>
  <c r="H32" i="1"/>
  <c r="AC32" i="1" s="1"/>
  <c r="H33" i="1"/>
  <c r="AC33" i="1" s="1"/>
  <c r="H34" i="1"/>
  <c r="AC34" i="1" s="1"/>
  <c r="H35" i="1"/>
  <c r="AC35" i="1" s="1"/>
  <c r="H36" i="1"/>
  <c r="AC36" i="1" s="1"/>
  <c r="H37" i="1"/>
  <c r="AC37" i="1" s="1"/>
  <c r="H38" i="1"/>
  <c r="AC38" i="1" s="1"/>
  <c r="H39" i="1"/>
  <c r="AC39" i="1" s="1"/>
  <c r="H40" i="1"/>
  <c r="AC40" i="1" s="1"/>
  <c r="H41" i="1"/>
  <c r="AC41" i="1" s="1"/>
  <c r="H42" i="1"/>
  <c r="AC42" i="1" s="1"/>
  <c r="H43" i="1"/>
  <c r="AC43" i="1" s="1"/>
  <c r="H44" i="1"/>
  <c r="AC44" i="1" s="1"/>
  <c r="H45" i="1"/>
  <c r="AC45" i="1" s="1"/>
  <c r="H46" i="1"/>
  <c r="AC46" i="1" s="1"/>
  <c r="H47" i="1"/>
  <c r="AC47" i="1" s="1"/>
  <c r="H48" i="1"/>
  <c r="AC48" i="1" s="1"/>
  <c r="H49" i="1"/>
  <c r="AC49" i="1" s="1"/>
  <c r="H50" i="1"/>
  <c r="AC50" i="1" s="1"/>
  <c r="H51" i="1"/>
  <c r="AC51" i="1" s="1"/>
  <c r="H52" i="1"/>
  <c r="AC52" i="1" s="1"/>
  <c r="H53" i="1"/>
  <c r="AC53" i="1" s="1"/>
  <c r="H54" i="1"/>
  <c r="AC54" i="1" s="1"/>
  <c r="H55" i="1"/>
  <c r="AC55" i="1" s="1"/>
  <c r="H56" i="1"/>
  <c r="AC56" i="1" s="1"/>
  <c r="H57" i="1"/>
  <c r="AC57" i="1" s="1"/>
  <c r="H58" i="1"/>
  <c r="AC58" i="1" s="1"/>
  <c r="H59" i="1"/>
  <c r="AC59" i="1" s="1"/>
  <c r="H60" i="1"/>
  <c r="AC60" i="1" s="1"/>
  <c r="H61" i="1"/>
  <c r="AC61" i="1" s="1"/>
  <c r="H62" i="1"/>
  <c r="AC62" i="1" s="1"/>
  <c r="H63" i="1"/>
  <c r="AC63" i="1" s="1"/>
  <c r="H64" i="1"/>
  <c r="AC64" i="1" s="1"/>
  <c r="H65" i="1"/>
  <c r="AC65" i="1" s="1"/>
  <c r="H66" i="1"/>
  <c r="AC66" i="1" s="1"/>
  <c r="H67" i="1"/>
  <c r="AC67" i="1" s="1"/>
  <c r="H68" i="1"/>
  <c r="AC68" i="1" s="1"/>
  <c r="H69" i="1"/>
  <c r="AC69" i="1" s="1"/>
  <c r="H70" i="1"/>
  <c r="AC70" i="1" s="1"/>
  <c r="H71" i="1"/>
  <c r="AC71" i="1" s="1"/>
  <c r="H72" i="1"/>
  <c r="AC72" i="1" s="1"/>
  <c r="H73" i="1"/>
  <c r="AC73" i="1" s="1"/>
  <c r="H74" i="1"/>
  <c r="AC74" i="1" s="1"/>
  <c r="H75" i="1"/>
  <c r="AC75" i="1" s="1"/>
  <c r="H76" i="1"/>
  <c r="AC76" i="1" s="1"/>
  <c r="H77" i="1"/>
  <c r="AC77" i="1" s="1"/>
  <c r="H78" i="1"/>
  <c r="AC78" i="1" s="1"/>
  <c r="H79" i="1"/>
  <c r="AC79" i="1" s="1"/>
  <c r="H80" i="1"/>
  <c r="AC80" i="1" s="1"/>
  <c r="H81" i="1"/>
  <c r="AC81" i="1" s="1"/>
  <c r="H82" i="1"/>
  <c r="AC82" i="1" s="1"/>
  <c r="H83" i="1"/>
  <c r="AC83" i="1" s="1"/>
  <c r="H84" i="1"/>
  <c r="AC84" i="1" s="1"/>
  <c r="H85" i="1"/>
  <c r="AC85" i="1" s="1"/>
  <c r="H86" i="1"/>
  <c r="AC86" i="1" s="1"/>
  <c r="H87" i="1"/>
  <c r="AC87" i="1" s="1"/>
  <c r="H88" i="1"/>
  <c r="AC88" i="1" s="1"/>
  <c r="H89" i="1"/>
  <c r="AC89" i="1" s="1"/>
  <c r="H90" i="1"/>
  <c r="AC90" i="1" s="1"/>
  <c r="H91" i="1"/>
  <c r="AC91" i="1" s="1"/>
  <c r="H92" i="1"/>
  <c r="AC92" i="1" s="1"/>
  <c r="H93" i="1"/>
  <c r="AC93" i="1" s="1"/>
  <c r="H94" i="1"/>
  <c r="AC94" i="1" s="1"/>
  <c r="H95" i="1"/>
  <c r="AC95" i="1" s="1"/>
  <c r="H96" i="1"/>
  <c r="AC96" i="1" s="1"/>
  <c r="H97" i="1"/>
  <c r="AC97" i="1" s="1"/>
  <c r="H98" i="1"/>
  <c r="AC98" i="1" s="1"/>
  <c r="H99" i="1"/>
  <c r="AC99" i="1" s="1"/>
  <c r="H100" i="1"/>
  <c r="AC100" i="1" s="1"/>
  <c r="H101" i="1"/>
  <c r="AC101" i="1" s="1"/>
  <c r="H102" i="1"/>
  <c r="AC102" i="1" s="1"/>
  <c r="H103" i="1"/>
  <c r="AC103" i="1" s="1"/>
  <c r="H104" i="1"/>
  <c r="AC104" i="1" s="1"/>
  <c r="H105" i="1"/>
  <c r="AC105" i="1" s="1"/>
  <c r="H106" i="1"/>
  <c r="AC106" i="1" s="1"/>
  <c r="H107" i="1"/>
  <c r="AC107" i="1" s="1"/>
  <c r="H108" i="1"/>
  <c r="AC108" i="1" s="1"/>
  <c r="H109" i="1"/>
  <c r="AC109" i="1" s="1"/>
  <c r="H110" i="1"/>
  <c r="AC110" i="1" s="1"/>
  <c r="H111" i="1"/>
  <c r="AC111" i="1" s="1"/>
  <c r="H112" i="1"/>
  <c r="AC112" i="1" s="1"/>
  <c r="H113" i="1"/>
  <c r="AC113" i="1" s="1"/>
  <c r="H114" i="1"/>
  <c r="AC114" i="1" s="1"/>
  <c r="H115" i="1"/>
  <c r="AC115" i="1" s="1"/>
  <c r="H116" i="1"/>
  <c r="AC116" i="1" s="1"/>
  <c r="H117" i="1"/>
  <c r="AC117" i="1" s="1"/>
  <c r="H118" i="1"/>
  <c r="AC118" i="1" s="1"/>
  <c r="H119" i="1"/>
  <c r="AC119" i="1" s="1"/>
  <c r="H120" i="1"/>
  <c r="AC120" i="1" s="1"/>
  <c r="H121" i="1"/>
  <c r="AC121" i="1" s="1"/>
  <c r="H122" i="1"/>
  <c r="AC122" i="1" s="1"/>
  <c r="H123" i="1"/>
  <c r="AC123" i="1" s="1"/>
  <c r="H124" i="1"/>
  <c r="AC124" i="1" s="1"/>
  <c r="H125" i="1"/>
  <c r="AC125" i="1" s="1"/>
  <c r="H126" i="1"/>
  <c r="AC126" i="1" s="1"/>
  <c r="H127" i="1"/>
  <c r="AC127" i="1" s="1"/>
  <c r="H128" i="1"/>
  <c r="AC128" i="1" s="1"/>
  <c r="H129" i="1"/>
  <c r="AC129" i="1" s="1"/>
  <c r="H130" i="1"/>
  <c r="AC130" i="1" s="1"/>
  <c r="H131" i="1"/>
  <c r="AC131" i="1" s="1"/>
  <c r="H132" i="1"/>
  <c r="AC132" i="1" s="1"/>
  <c r="H133" i="1"/>
  <c r="AC133" i="1" s="1"/>
  <c r="H134" i="1"/>
  <c r="AC134" i="1" s="1"/>
  <c r="H135" i="1"/>
  <c r="AC135" i="1" s="1"/>
  <c r="H136" i="1"/>
  <c r="AC136" i="1" s="1"/>
  <c r="H137" i="1"/>
  <c r="AC137" i="1" s="1"/>
  <c r="H138" i="1"/>
  <c r="AC138" i="1" s="1"/>
  <c r="H139" i="1"/>
  <c r="AC139" i="1" s="1"/>
  <c r="H140" i="1"/>
  <c r="AC140" i="1" s="1"/>
  <c r="H141" i="1"/>
  <c r="AC141" i="1" s="1"/>
  <c r="H142" i="1"/>
  <c r="AC142" i="1" s="1"/>
  <c r="H143" i="1"/>
  <c r="AC143" i="1" s="1"/>
  <c r="H144" i="1"/>
  <c r="AC144" i="1" s="1"/>
  <c r="H145" i="1"/>
  <c r="AC145" i="1" s="1"/>
  <c r="H146" i="1"/>
  <c r="AC146" i="1" s="1"/>
  <c r="H147" i="1"/>
  <c r="AC147" i="1" s="1"/>
  <c r="H148" i="1"/>
  <c r="AC148" i="1" s="1"/>
  <c r="H149" i="1"/>
  <c r="AC149" i="1" s="1"/>
  <c r="H150" i="1"/>
  <c r="AC150" i="1" s="1"/>
  <c r="H151" i="1"/>
  <c r="AC151" i="1" s="1"/>
  <c r="H152" i="1"/>
  <c r="AC152" i="1" s="1"/>
  <c r="H153" i="1"/>
  <c r="AC153" i="1" s="1"/>
  <c r="H154" i="1"/>
  <c r="AC154" i="1" s="1"/>
  <c r="H155" i="1"/>
  <c r="AC155" i="1" s="1"/>
  <c r="H156" i="1"/>
  <c r="AC156" i="1" s="1"/>
  <c r="H157" i="1"/>
  <c r="AC157" i="1" s="1"/>
  <c r="H158" i="1"/>
  <c r="AC158" i="1" s="1"/>
  <c r="H159" i="1"/>
  <c r="AC159" i="1" s="1"/>
  <c r="H160" i="1"/>
  <c r="AC160" i="1" s="1"/>
  <c r="H161" i="1"/>
  <c r="AC161" i="1" s="1"/>
  <c r="H162" i="1"/>
  <c r="AC162" i="1" s="1"/>
  <c r="H163" i="1"/>
  <c r="AC163" i="1" s="1"/>
  <c r="H164" i="1"/>
  <c r="AC164" i="1" s="1"/>
  <c r="H165" i="1"/>
  <c r="AC165" i="1" s="1"/>
  <c r="H166" i="1"/>
  <c r="AC166" i="1" s="1"/>
  <c r="H167" i="1"/>
  <c r="AC167" i="1" s="1"/>
  <c r="H168" i="1"/>
  <c r="AC168" i="1" s="1"/>
  <c r="H169" i="1"/>
  <c r="AC169" i="1" s="1"/>
  <c r="H170" i="1"/>
  <c r="AC170" i="1" s="1"/>
  <c r="H171" i="1"/>
  <c r="AC171" i="1" s="1"/>
  <c r="H172" i="1"/>
  <c r="AC172" i="1" s="1"/>
  <c r="H173" i="1"/>
  <c r="AC173" i="1" s="1"/>
  <c r="H174" i="1"/>
  <c r="AC174" i="1" s="1"/>
  <c r="H175" i="1"/>
  <c r="AC175" i="1" s="1"/>
  <c r="H176" i="1"/>
  <c r="AC176" i="1" s="1"/>
  <c r="H177" i="1"/>
  <c r="AC177" i="1" s="1"/>
  <c r="H178" i="1"/>
  <c r="AC178" i="1" s="1"/>
  <c r="H179" i="1"/>
  <c r="AC179" i="1" s="1"/>
  <c r="H180" i="1"/>
  <c r="AC180" i="1" s="1"/>
  <c r="H181" i="1"/>
  <c r="AC181" i="1" s="1"/>
  <c r="H182" i="1"/>
  <c r="AC182" i="1" s="1"/>
  <c r="H183" i="1"/>
  <c r="AC183" i="1" s="1"/>
  <c r="H184" i="1"/>
  <c r="AC184" i="1" s="1"/>
  <c r="H185" i="1"/>
  <c r="AC185" i="1" s="1"/>
  <c r="H186" i="1"/>
  <c r="AC186" i="1" s="1"/>
  <c r="H187" i="1"/>
  <c r="AC187" i="1" s="1"/>
  <c r="H188" i="1"/>
  <c r="AC188" i="1" s="1"/>
  <c r="H189" i="1"/>
  <c r="AC189" i="1" s="1"/>
  <c r="H190" i="1"/>
  <c r="AC190" i="1" s="1"/>
  <c r="H191" i="1"/>
  <c r="AC191" i="1" s="1"/>
  <c r="H192" i="1"/>
  <c r="AC192" i="1" s="1"/>
  <c r="H193" i="1"/>
  <c r="AC193" i="1" s="1"/>
  <c r="H194" i="1"/>
  <c r="AC194" i="1" s="1"/>
  <c r="H195" i="1"/>
  <c r="AC195" i="1" s="1"/>
  <c r="H196" i="1"/>
  <c r="AC196" i="1" s="1"/>
  <c r="H197" i="1"/>
  <c r="AC197" i="1" s="1"/>
  <c r="H198" i="1"/>
  <c r="AC198" i="1" s="1"/>
  <c r="H199" i="1"/>
  <c r="AC199" i="1" s="1"/>
  <c r="H200" i="1"/>
  <c r="AC200" i="1" s="1"/>
  <c r="F25" i="1"/>
  <c r="AA25" i="1" s="1"/>
  <c r="F26" i="1"/>
  <c r="AA26" i="1" s="1"/>
  <c r="F27" i="1"/>
  <c r="AA27" i="1" s="1"/>
  <c r="F28" i="1"/>
  <c r="AA28" i="1" s="1"/>
  <c r="F29" i="1"/>
  <c r="AA29" i="1" s="1"/>
  <c r="F30" i="1"/>
  <c r="AA30" i="1" s="1"/>
  <c r="F31" i="1"/>
  <c r="AA31" i="1" s="1"/>
  <c r="F32" i="1"/>
  <c r="AA32" i="1" s="1"/>
  <c r="F33" i="1"/>
  <c r="AA33" i="1" s="1"/>
  <c r="F34" i="1"/>
  <c r="AA34" i="1" s="1"/>
  <c r="F35" i="1"/>
  <c r="AA35" i="1" s="1"/>
  <c r="F36" i="1"/>
  <c r="AA36" i="1" s="1"/>
  <c r="F37" i="1"/>
  <c r="AA37" i="1" s="1"/>
  <c r="F38" i="1"/>
  <c r="AA38" i="1" s="1"/>
  <c r="F39" i="1"/>
  <c r="AA39" i="1" s="1"/>
  <c r="F40" i="1"/>
  <c r="AA40" i="1" s="1"/>
  <c r="F41" i="1"/>
  <c r="AA41" i="1" s="1"/>
  <c r="F42" i="1"/>
  <c r="AA42" i="1" s="1"/>
  <c r="F43" i="1"/>
  <c r="AA43" i="1" s="1"/>
  <c r="F44" i="1"/>
  <c r="AA44" i="1" s="1"/>
  <c r="F45" i="1"/>
  <c r="AA45" i="1" s="1"/>
  <c r="F46" i="1"/>
  <c r="AA46" i="1" s="1"/>
  <c r="F47" i="1"/>
  <c r="AA47" i="1" s="1"/>
  <c r="F48" i="1"/>
  <c r="AA48" i="1" s="1"/>
  <c r="F49" i="1"/>
  <c r="AA49" i="1" s="1"/>
  <c r="F50" i="1"/>
  <c r="AA50" i="1" s="1"/>
  <c r="F51" i="1"/>
  <c r="AA51" i="1" s="1"/>
  <c r="F52" i="1"/>
  <c r="AA52" i="1" s="1"/>
  <c r="F53" i="1"/>
  <c r="AA53" i="1" s="1"/>
  <c r="F54" i="1"/>
  <c r="AA54" i="1" s="1"/>
  <c r="F55" i="1"/>
  <c r="AA55" i="1" s="1"/>
  <c r="F56" i="1"/>
  <c r="AA56" i="1" s="1"/>
  <c r="F57" i="1"/>
  <c r="AA57" i="1" s="1"/>
  <c r="F58" i="1"/>
  <c r="AA58" i="1" s="1"/>
  <c r="F59" i="1"/>
  <c r="AA59" i="1" s="1"/>
  <c r="F60" i="1"/>
  <c r="AA60" i="1" s="1"/>
  <c r="F61" i="1"/>
  <c r="AA61" i="1" s="1"/>
  <c r="F62" i="1"/>
  <c r="AA62" i="1" s="1"/>
  <c r="F63" i="1"/>
  <c r="AA63" i="1" s="1"/>
  <c r="F64" i="1"/>
  <c r="AA64" i="1" s="1"/>
  <c r="F65" i="1"/>
  <c r="AA65" i="1" s="1"/>
  <c r="F66" i="1"/>
  <c r="AA66" i="1" s="1"/>
  <c r="F67" i="1"/>
  <c r="AA67" i="1" s="1"/>
  <c r="F68" i="1"/>
  <c r="AA68" i="1" s="1"/>
  <c r="F69" i="1"/>
  <c r="AA69" i="1" s="1"/>
  <c r="F70" i="1"/>
  <c r="AA70" i="1" s="1"/>
  <c r="F71" i="1"/>
  <c r="AA71" i="1" s="1"/>
  <c r="F72" i="1"/>
  <c r="AA72" i="1" s="1"/>
  <c r="F73" i="1"/>
  <c r="AA73" i="1" s="1"/>
  <c r="F74" i="1"/>
  <c r="AA74" i="1" s="1"/>
  <c r="F75" i="1"/>
  <c r="AA75" i="1" s="1"/>
  <c r="F76" i="1"/>
  <c r="AA76" i="1" s="1"/>
  <c r="F77" i="1"/>
  <c r="AA77" i="1" s="1"/>
  <c r="F78" i="1"/>
  <c r="AA78" i="1" s="1"/>
  <c r="F79" i="1"/>
  <c r="AA79" i="1" s="1"/>
  <c r="F80" i="1"/>
  <c r="AA80" i="1" s="1"/>
  <c r="F81" i="1"/>
  <c r="AA81" i="1" s="1"/>
  <c r="F82" i="1"/>
  <c r="AA82" i="1" s="1"/>
  <c r="F83" i="1"/>
  <c r="AA83" i="1" s="1"/>
  <c r="F84" i="1"/>
  <c r="AA84" i="1" s="1"/>
  <c r="F85" i="1"/>
  <c r="AA85" i="1" s="1"/>
  <c r="F86" i="1"/>
  <c r="AA86" i="1" s="1"/>
  <c r="F87" i="1"/>
  <c r="AA87" i="1" s="1"/>
  <c r="F88" i="1"/>
  <c r="AA88" i="1" s="1"/>
  <c r="F89" i="1"/>
  <c r="AA89" i="1" s="1"/>
  <c r="F90" i="1"/>
  <c r="AA90" i="1" s="1"/>
  <c r="F91" i="1"/>
  <c r="AA91" i="1" s="1"/>
  <c r="F92" i="1"/>
  <c r="AA92" i="1" s="1"/>
  <c r="F93" i="1"/>
  <c r="AA93" i="1" s="1"/>
  <c r="F94" i="1"/>
  <c r="AA94" i="1" s="1"/>
  <c r="F95" i="1"/>
  <c r="AA95" i="1" s="1"/>
  <c r="F96" i="1"/>
  <c r="AA96" i="1" s="1"/>
  <c r="F97" i="1"/>
  <c r="AA97" i="1" s="1"/>
  <c r="F98" i="1"/>
  <c r="AA98" i="1" s="1"/>
  <c r="F99" i="1"/>
  <c r="AA99" i="1" s="1"/>
  <c r="F100" i="1"/>
  <c r="AA100" i="1" s="1"/>
  <c r="F101" i="1"/>
  <c r="AA101" i="1" s="1"/>
  <c r="F102" i="1"/>
  <c r="AA102" i="1" s="1"/>
  <c r="F103" i="1"/>
  <c r="AA103" i="1" s="1"/>
  <c r="F104" i="1"/>
  <c r="AA104" i="1" s="1"/>
  <c r="F105" i="1"/>
  <c r="AA105" i="1" s="1"/>
  <c r="F106" i="1"/>
  <c r="AA106" i="1" s="1"/>
  <c r="F107" i="1"/>
  <c r="AA107" i="1" s="1"/>
  <c r="F108" i="1"/>
  <c r="AA108" i="1" s="1"/>
  <c r="F109" i="1"/>
  <c r="AA109" i="1" s="1"/>
  <c r="F110" i="1"/>
  <c r="AA110" i="1" s="1"/>
  <c r="F111" i="1"/>
  <c r="AA111" i="1" s="1"/>
  <c r="F112" i="1"/>
  <c r="AA112" i="1" s="1"/>
  <c r="F113" i="1"/>
  <c r="AA113" i="1" s="1"/>
  <c r="F114" i="1"/>
  <c r="AA114" i="1" s="1"/>
  <c r="F115" i="1"/>
  <c r="AA115" i="1" s="1"/>
  <c r="F116" i="1"/>
  <c r="AA116" i="1" s="1"/>
  <c r="F117" i="1"/>
  <c r="AA117" i="1" s="1"/>
  <c r="F118" i="1"/>
  <c r="AA118" i="1" s="1"/>
  <c r="F119" i="1"/>
  <c r="AA119" i="1" s="1"/>
  <c r="F120" i="1"/>
  <c r="AA120" i="1" s="1"/>
  <c r="F121" i="1"/>
  <c r="AA121" i="1" s="1"/>
  <c r="F122" i="1"/>
  <c r="AA122" i="1" s="1"/>
  <c r="F123" i="1"/>
  <c r="AA123" i="1" s="1"/>
  <c r="F124" i="1"/>
  <c r="AA124" i="1" s="1"/>
  <c r="F125" i="1"/>
  <c r="AA125" i="1" s="1"/>
  <c r="F126" i="1"/>
  <c r="AA126" i="1" s="1"/>
  <c r="F127" i="1"/>
  <c r="AA127" i="1" s="1"/>
  <c r="F128" i="1"/>
  <c r="AA128" i="1" s="1"/>
  <c r="F129" i="1"/>
  <c r="AA129" i="1" s="1"/>
  <c r="F130" i="1"/>
  <c r="AA130" i="1" s="1"/>
  <c r="F131" i="1"/>
  <c r="AA131" i="1" s="1"/>
  <c r="F132" i="1"/>
  <c r="AA132" i="1" s="1"/>
  <c r="F133" i="1"/>
  <c r="AA133" i="1" s="1"/>
  <c r="F134" i="1"/>
  <c r="AA134" i="1" s="1"/>
  <c r="F135" i="1"/>
  <c r="AA135" i="1" s="1"/>
  <c r="F136" i="1"/>
  <c r="AA136" i="1" s="1"/>
  <c r="F137" i="1"/>
  <c r="AA137" i="1" s="1"/>
  <c r="F138" i="1"/>
  <c r="AA138" i="1" s="1"/>
  <c r="F139" i="1"/>
  <c r="AA139" i="1" s="1"/>
  <c r="F140" i="1"/>
  <c r="AA140" i="1" s="1"/>
  <c r="F141" i="1"/>
  <c r="AA141" i="1" s="1"/>
  <c r="F142" i="1"/>
  <c r="AA142" i="1" s="1"/>
  <c r="F143" i="1"/>
  <c r="AA143" i="1" s="1"/>
  <c r="F144" i="1"/>
  <c r="AA144" i="1" s="1"/>
  <c r="F145" i="1"/>
  <c r="AA145" i="1" s="1"/>
  <c r="F146" i="1"/>
  <c r="AA146" i="1" s="1"/>
  <c r="F147" i="1"/>
  <c r="AA147" i="1" s="1"/>
  <c r="F148" i="1"/>
  <c r="AA148" i="1" s="1"/>
  <c r="F149" i="1"/>
  <c r="AA149" i="1" s="1"/>
  <c r="F150" i="1"/>
  <c r="AA150" i="1" s="1"/>
  <c r="F151" i="1"/>
  <c r="AA151" i="1" s="1"/>
  <c r="F152" i="1"/>
  <c r="AA152" i="1" s="1"/>
  <c r="F153" i="1"/>
  <c r="AA153" i="1" s="1"/>
  <c r="F154" i="1"/>
  <c r="AA154" i="1" s="1"/>
  <c r="F155" i="1"/>
  <c r="AA155" i="1" s="1"/>
  <c r="F156" i="1"/>
  <c r="AA156" i="1" s="1"/>
  <c r="F157" i="1"/>
  <c r="AA157" i="1" s="1"/>
  <c r="F158" i="1"/>
  <c r="AA158" i="1" s="1"/>
  <c r="F159" i="1"/>
  <c r="AA159" i="1" s="1"/>
  <c r="F160" i="1"/>
  <c r="AA160" i="1" s="1"/>
  <c r="F161" i="1"/>
  <c r="AA161" i="1" s="1"/>
  <c r="F162" i="1"/>
  <c r="AA162" i="1" s="1"/>
  <c r="F163" i="1"/>
  <c r="AA163" i="1" s="1"/>
  <c r="F164" i="1"/>
  <c r="AA164" i="1" s="1"/>
  <c r="F165" i="1"/>
  <c r="AA165" i="1" s="1"/>
  <c r="F166" i="1"/>
  <c r="AA166" i="1" s="1"/>
  <c r="F167" i="1"/>
  <c r="AA167" i="1" s="1"/>
  <c r="F168" i="1"/>
  <c r="AA168" i="1" s="1"/>
  <c r="F169" i="1"/>
  <c r="AA169" i="1" s="1"/>
  <c r="F170" i="1"/>
  <c r="AA170" i="1" s="1"/>
  <c r="F171" i="1"/>
  <c r="AA171" i="1" s="1"/>
  <c r="F172" i="1"/>
  <c r="AA172" i="1" s="1"/>
  <c r="F173" i="1"/>
  <c r="AA173" i="1" s="1"/>
  <c r="F174" i="1"/>
  <c r="AA174" i="1" s="1"/>
  <c r="F175" i="1"/>
  <c r="AA175" i="1" s="1"/>
  <c r="F176" i="1"/>
  <c r="AA176" i="1" s="1"/>
  <c r="F177" i="1"/>
  <c r="AA177" i="1" s="1"/>
  <c r="F178" i="1"/>
  <c r="AA178" i="1" s="1"/>
  <c r="F179" i="1"/>
  <c r="AA179" i="1" s="1"/>
  <c r="F180" i="1"/>
  <c r="AA180" i="1" s="1"/>
  <c r="F181" i="1"/>
  <c r="AA181" i="1" s="1"/>
  <c r="F182" i="1"/>
  <c r="AA182" i="1" s="1"/>
  <c r="F183" i="1"/>
  <c r="AA183" i="1" s="1"/>
  <c r="F184" i="1"/>
  <c r="AA184" i="1" s="1"/>
  <c r="F185" i="1"/>
  <c r="AA185" i="1" s="1"/>
  <c r="F186" i="1"/>
  <c r="AA186" i="1" s="1"/>
  <c r="F187" i="1"/>
  <c r="AA187" i="1" s="1"/>
  <c r="F188" i="1"/>
  <c r="AA188" i="1" s="1"/>
  <c r="F189" i="1"/>
  <c r="AA189" i="1" s="1"/>
  <c r="F190" i="1"/>
  <c r="AA190" i="1" s="1"/>
  <c r="F191" i="1"/>
  <c r="AA191" i="1" s="1"/>
  <c r="F192" i="1"/>
  <c r="AA192" i="1" s="1"/>
  <c r="F193" i="1"/>
  <c r="AA193" i="1" s="1"/>
  <c r="F194" i="1"/>
  <c r="AA194" i="1" s="1"/>
  <c r="F195" i="1"/>
  <c r="AA195" i="1" s="1"/>
  <c r="F196" i="1"/>
  <c r="AA196" i="1" s="1"/>
  <c r="F197" i="1"/>
  <c r="AA197" i="1" s="1"/>
  <c r="F198" i="1"/>
  <c r="AA198" i="1" s="1"/>
  <c r="F199" i="1"/>
  <c r="AA199" i="1" s="1"/>
  <c r="F200" i="1"/>
  <c r="AA200" i="1" s="1"/>
  <c r="O25" i="1" l="1"/>
  <c r="A44" i="1"/>
  <c r="C44" i="1"/>
  <c r="V44" i="1" s="1"/>
  <c r="E44" i="1"/>
  <c r="Z44" i="1" s="1"/>
  <c r="G44" i="1"/>
  <c r="AB44" i="1" s="1"/>
  <c r="J44" i="1"/>
  <c r="AF44" i="1" s="1"/>
  <c r="K44" i="1"/>
  <c r="L44" i="1"/>
  <c r="M44" i="1"/>
  <c r="N44" i="1"/>
  <c r="AM44" i="1" s="1"/>
  <c r="O44" i="1"/>
  <c r="A45" i="1"/>
  <c r="B45" i="1"/>
  <c r="C45" i="1"/>
  <c r="V45" i="1" s="1"/>
  <c r="E45" i="1"/>
  <c r="Z45" i="1" s="1"/>
  <c r="G45" i="1"/>
  <c r="AB45" i="1" s="1"/>
  <c r="J45" i="1"/>
  <c r="AF45" i="1" s="1"/>
  <c r="K45" i="1"/>
  <c r="L45" i="1"/>
  <c r="M45" i="1"/>
  <c r="N45" i="1"/>
  <c r="AM45" i="1" s="1"/>
  <c r="O45" i="1"/>
  <c r="A46" i="1"/>
  <c r="C46" i="1"/>
  <c r="V46" i="1" s="1"/>
  <c r="E46" i="1"/>
  <c r="Z46" i="1" s="1"/>
  <c r="G46" i="1"/>
  <c r="AB46" i="1" s="1"/>
  <c r="J46" i="1"/>
  <c r="AF46" i="1" s="1"/>
  <c r="K46" i="1"/>
  <c r="L46" i="1"/>
  <c r="M46" i="1"/>
  <c r="N46" i="1"/>
  <c r="AM46" i="1" s="1"/>
  <c r="O46" i="1"/>
  <c r="A47" i="1"/>
  <c r="C47" i="1"/>
  <c r="V47" i="1" s="1"/>
  <c r="E47" i="1"/>
  <c r="Z47" i="1" s="1"/>
  <c r="G47" i="1"/>
  <c r="AB47" i="1" s="1"/>
  <c r="J47" i="1"/>
  <c r="AF47" i="1" s="1"/>
  <c r="K47" i="1"/>
  <c r="L47" i="1"/>
  <c r="M47" i="1"/>
  <c r="N47" i="1"/>
  <c r="AM47" i="1" s="1"/>
  <c r="O47" i="1"/>
  <c r="A48" i="1"/>
  <c r="C48" i="1"/>
  <c r="V48" i="1" s="1"/>
  <c r="E48" i="1"/>
  <c r="Z48" i="1" s="1"/>
  <c r="G48" i="1"/>
  <c r="AB48" i="1" s="1"/>
  <c r="J48" i="1"/>
  <c r="AF48" i="1" s="1"/>
  <c r="K48" i="1"/>
  <c r="L48" i="1"/>
  <c r="M48" i="1"/>
  <c r="N48" i="1"/>
  <c r="AM48" i="1" s="1"/>
  <c r="O48" i="1"/>
  <c r="A49" i="1"/>
  <c r="B49" i="1"/>
  <c r="C49" i="1"/>
  <c r="V49" i="1" s="1"/>
  <c r="E49" i="1"/>
  <c r="Z49" i="1" s="1"/>
  <c r="G49" i="1"/>
  <c r="AB49" i="1" s="1"/>
  <c r="J49" i="1"/>
  <c r="AF49" i="1" s="1"/>
  <c r="K49" i="1"/>
  <c r="L49" i="1"/>
  <c r="M49" i="1"/>
  <c r="N49" i="1"/>
  <c r="AM49" i="1" s="1"/>
  <c r="O49" i="1"/>
  <c r="A50" i="1"/>
  <c r="B50" i="1"/>
  <c r="C50" i="1"/>
  <c r="V50" i="1" s="1"/>
  <c r="E50" i="1"/>
  <c r="Z50" i="1" s="1"/>
  <c r="G50" i="1"/>
  <c r="AB50" i="1" s="1"/>
  <c r="J50" i="1"/>
  <c r="AF50" i="1" s="1"/>
  <c r="K50" i="1"/>
  <c r="L50" i="1"/>
  <c r="M50" i="1"/>
  <c r="N50" i="1"/>
  <c r="AM50" i="1" s="1"/>
  <c r="O50" i="1"/>
  <c r="A51" i="1"/>
  <c r="C51" i="1"/>
  <c r="V51" i="1" s="1"/>
  <c r="E51" i="1"/>
  <c r="Z51" i="1" s="1"/>
  <c r="G51" i="1"/>
  <c r="AB51" i="1" s="1"/>
  <c r="J51" i="1"/>
  <c r="AF51" i="1" s="1"/>
  <c r="K51" i="1"/>
  <c r="L51" i="1"/>
  <c r="M51" i="1"/>
  <c r="N51" i="1"/>
  <c r="AM51" i="1" s="1"/>
  <c r="O51" i="1"/>
  <c r="A52" i="1"/>
  <c r="C52" i="1"/>
  <c r="V52" i="1" s="1"/>
  <c r="E52" i="1"/>
  <c r="Z52" i="1" s="1"/>
  <c r="G52" i="1"/>
  <c r="AB52" i="1" s="1"/>
  <c r="J52" i="1"/>
  <c r="AF52" i="1" s="1"/>
  <c r="K52" i="1"/>
  <c r="L52" i="1"/>
  <c r="M52" i="1"/>
  <c r="N52" i="1"/>
  <c r="AM52" i="1" s="1"/>
  <c r="O52" i="1"/>
  <c r="A53" i="1"/>
  <c r="B53" i="1"/>
  <c r="C53" i="1"/>
  <c r="V53" i="1" s="1"/>
  <c r="E53" i="1"/>
  <c r="Z53" i="1" s="1"/>
  <c r="G53" i="1"/>
  <c r="AB53" i="1" s="1"/>
  <c r="J53" i="1"/>
  <c r="AF53" i="1" s="1"/>
  <c r="K53" i="1"/>
  <c r="L53" i="1"/>
  <c r="M53" i="1"/>
  <c r="N53" i="1"/>
  <c r="AM53" i="1" s="1"/>
  <c r="O53" i="1"/>
  <c r="A54" i="1"/>
  <c r="C54" i="1"/>
  <c r="V54" i="1" s="1"/>
  <c r="E54" i="1"/>
  <c r="Z54" i="1" s="1"/>
  <c r="G54" i="1"/>
  <c r="AB54" i="1" s="1"/>
  <c r="J54" i="1"/>
  <c r="AF54" i="1" s="1"/>
  <c r="K54" i="1"/>
  <c r="L54" i="1"/>
  <c r="M54" i="1"/>
  <c r="N54" i="1"/>
  <c r="AM54" i="1" s="1"/>
  <c r="O54" i="1"/>
  <c r="A55" i="1"/>
  <c r="C55" i="1"/>
  <c r="V55" i="1" s="1"/>
  <c r="E55" i="1"/>
  <c r="Z55" i="1" s="1"/>
  <c r="G55" i="1"/>
  <c r="AB55" i="1" s="1"/>
  <c r="J55" i="1"/>
  <c r="AF55" i="1" s="1"/>
  <c r="K55" i="1"/>
  <c r="L55" i="1"/>
  <c r="M55" i="1"/>
  <c r="N55" i="1"/>
  <c r="AM55" i="1" s="1"/>
  <c r="O55" i="1"/>
  <c r="A56" i="1"/>
  <c r="C56" i="1"/>
  <c r="V56" i="1" s="1"/>
  <c r="E56" i="1"/>
  <c r="Z56" i="1" s="1"/>
  <c r="G56" i="1"/>
  <c r="AB56" i="1" s="1"/>
  <c r="J56" i="1"/>
  <c r="AF56" i="1" s="1"/>
  <c r="K56" i="1"/>
  <c r="L56" i="1"/>
  <c r="M56" i="1"/>
  <c r="N56" i="1"/>
  <c r="AM56" i="1" s="1"/>
  <c r="O56" i="1"/>
  <c r="A57" i="1"/>
  <c r="B57" i="1"/>
  <c r="C57" i="1"/>
  <c r="V57" i="1" s="1"/>
  <c r="E57" i="1"/>
  <c r="Z57" i="1" s="1"/>
  <c r="G57" i="1"/>
  <c r="AB57" i="1" s="1"/>
  <c r="J57" i="1"/>
  <c r="AF57" i="1" s="1"/>
  <c r="K57" i="1"/>
  <c r="L57" i="1"/>
  <c r="M57" i="1"/>
  <c r="N57" i="1"/>
  <c r="AM57" i="1" s="1"/>
  <c r="O57" i="1"/>
  <c r="A58" i="1"/>
  <c r="B58" i="1"/>
  <c r="C58" i="1"/>
  <c r="V58" i="1" s="1"/>
  <c r="E58" i="1"/>
  <c r="Z58" i="1" s="1"/>
  <c r="G58" i="1"/>
  <c r="AB58" i="1" s="1"/>
  <c r="J58" i="1"/>
  <c r="AF58" i="1" s="1"/>
  <c r="K58" i="1"/>
  <c r="L58" i="1"/>
  <c r="M58" i="1"/>
  <c r="N58" i="1"/>
  <c r="AM58" i="1" s="1"/>
  <c r="O58" i="1"/>
  <c r="A59" i="1"/>
  <c r="B59" i="1"/>
  <c r="C59" i="1"/>
  <c r="V59" i="1" s="1"/>
  <c r="E59" i="1"/>
  <c r="Z59" i="1" s="1"/>
  <c r="G59" i="1"/>
  <c r="AB59" i="1" s="1"/>
  <c r="J59" i="1"/>
  <c r="AF59" i="1" s="1"/>
  <c r="K59" i="1"/>
  <c r="L59" i="1"/>
  <c r="M59" i="1"/>
  <c r="N59" i="1"/>
  <c r="AM59" i="1" s="1"/>
  <c r="O59" i="1"/>
  <c r="A60" i="1"/>
  <c r="B60" i="1"/>
  <c r="C60" i="1"/>
  <c r="V60" i="1" s="1"/>
  <c r="E60" i="1"/>
  <c r="Z60" i="1" s="1"/>
  <c r="G60" i="1"/>
  <c r="AB60" i="1" s="1"/>
  <c r="J60" i="1"/>
  <c r="AF60" i="1" s="1"/>
  <c r="K60" i="1"/>
  <c r="L60" i="1"/>
  <c r="M60" i="1"/>
  <c r="N60" i="1"/>
  <c r="AM60" i="1" s="1"/>
  <c r="O60" i="1"/>
  <c r="A61" i="1"/>
  <c r="B61" i="1"/>
  <c r="C61" i="1"/>
  <c r="V61" i="1" s="1"/>
  <c r="E61" i="1"/>
  <c r="Z61" i="1" s="1"/>
  <c r="G61" i="1"/>
  <c r="AB61" i="1" s="1"/>
  <c r="J61" i="1"/>
  <c r="AF61" i="1" s="1"/>
  <c r="K61" i="1"/>
  <c r="L61" i="1"/>
  <c r="M61" i="1"/>
  <c r="N61" i="1"/>
  <c r="AM61" i="1" s="1"/>
  <c r="O61" i="1"/>
  <c r="A62" i="1"/>
  <c r="B62" i="1"/>
  <c r="C62" i="1"/>
  <c r="V62" i="1" s="1"/>
  <c r="E62" i="1"/>
  <c r="Z62" i="1" s="1"/>
  <c r="G62" i="1"/>
  <c r="AB62" i="1" s="1"/>
  <c r="J62" i="1"/>
  <c r="AF62" i="1" s="1"/>
  <c r="K62" i="1"/>
  <c r="L62" i="1"/>
  <c r="M62" i="1"/>
  <c r="N62" i="1"/>
  <c r="AM62" i="1" s="1"/>
  <c r="O62" i="1"/>
  <c r="A63" i="1"/>
  <c r="B63" i="1"/>
  <c r="C63" i="1"/>
  <c r="V63" i="1" s="1"/>
  <c r="E63" i="1"/>
  <c r="Z63" i="1" s="1"/>
  <c r="G63" i="1"/>
  <c r="AB63" i="1" s="1"/>
  <c r="J63" i="1"/>
  <c r="AF63" i="1" s="1"/>
  <c r="K63" i="1"/>
  <c r="L63" i="1"/>
  <c r="M63" i="1"/>
  <c r="N63" i="1"/>
  <c r="AM63" i="1" s="1"/>
  <c r="O63" i="1"/>
  <c r="A64" i="1"/>
  <c r="B64" i="1"/>
  <c r="C64" i="1"/>
  <c r="V64" i="1" s="1"/>
  <c r="E64" i="1"/>
  <c r="Z64" i="1" s="1"/>
  <c r="G64" i="1"/>
  <c r="AB64" i="1" s="1"/>
  <c r="J64" i="1"/>
  <c r="AF64" i="1" s="1"/>
  <c r="K64" i="1"/>
  <c r="L64" i="1"/>
  <c r="M64" i="1"/>
  <c r="N64" i="1"/>
  <c r="AM64" i="1" s="1"/>
  <c r="O64" i="1"/>
  <c r="A65" i="1"/>
  <c r="B65" i="1"/>
  <c r="C65" i="1"/>
  <c r="V65" i="1" s="1"/>
  <c r="E65" i="1"/>
  <c r="Z65" i="1" s="1"/>
  <c r="G65" i="1"/>
  <c r="AB65" i="1" s="1"/>
  <c r="J65" i="1"/>
  <c r="AF65" i="1" s="1"/>
  <c r="K65" i="1"/>
  <c r="L65" i="1"/>
  <c r="M65" i="1"/>
  <c r="N65" i="1"/>
  <c r="AM65" i="1" s="1"/>
  <c r="O65" i="1"/>
  <c r="A66" i="1"/>
  <c r="B66" i="1"/>
  <c r="C66" i="1"/>
  <c r="V66" i="1" s="1"/>
  <c r="E66" i="1"/>
  <c r="Z66" i="1" s="1"/>
  <c r="G66" i="1"/>
  <c r="AB66" i="1" s="1"/>
  <c r="J66" i="1"/>
  <c r="AF66" i="1" s="1"/>
  <c r="K66" i="1"/>
  <c r="L66" i="1"/>
  <c r="M66" i="1"/>
  <c r="N66" i="1"/>
  <c r="AM66" i="1" s="1"/>
  <c r="O66" i="1"/>
  <c r="A67" i="1"/>
  <c r="B67" i="1"/>
  <c r="C67" i="1"/>
  <c r="V67" i="1" s="1"/>
  <c r="E67" i="1"/>
  <c r="Z67" i="1" s="1"/>
  <c r="G67" i="1"/>
  <c r="AB67" i="1" s="1"/>
  <c r="J67" i="1"/>
  <c r="AF67" i="1" s="1"/>
  <c r="K67" i="1"/>
  <c r="L67" i="1"/>
  <c r="M67" i="1"/>
  <c r="N67" i="1"/>
  <c r="AM67" i="1" s="1"/>
  <c r="O67" i="1"/>
  <c r="A68" i="1"/>
  <c r="B68" i="1"/>
  <c r="C68" i="1"/>
  <c r="V68" i="1" s="1"/>
  <c r="E68" i="1"/>
  <c r="Z68" i="1" s="1"/>
  <c r="G68" i="1"/>
  <c r="AB68" i="1" s="1"/>
  <c r="J68" i="1"/>
  <c r="AF68" i="1" s="1"/>
  <c r="K68" i="1"/>
  <c r="L68" i="1"/>
  <c r="M68" i="1"/>
  <c r="N68" i="1"/>
  <c r="AM68" i="1" s="1"/>
  <c r="O68" i="1"/>
  <c r="A69" i="1"/>
  <c r="B69" i="1"/>
  <c r="C69" i="1"/>
  <c r="V69" i="1" s="1"/>
  <c r="E69" i="1"/>
  <c r="Z69" i="1" s="1"/>
  <c r="G69" i="1"/>
  <c r="AB69" i="1" s="1"/>
  <c r="J69" i="1"/>
  <c r="AF69" i="1" s="1"/>
  <c r="K69" i="1"/>
  <c r="L69" i="1"/>
  <c r="M69" i="1"/>
  <c r="N69" i="1"/>
  <c r="AM69" i="1" s="1"/>
  <c r="O69" i="1"/>
  <c r="A70" i="1"/>
  <c r="B70" i="1"/>
  <c r="C70" i="1"/>
  <c r="V70" i="1" s="1"/>
  <c r="E70" i="1"/>
  <c r="Z70" i="1" s="1"/>
  <c r="G70" i="1"/>
  <c r="AB70" i="1" s="1"/>
  <c r="J70" i="1"/>
  <c r="AF70" i="1" s="1"/>
  <c r="K70" i="1"/>
  <c r="L70" i="1"/>
  <c r="M70" i="1"/>
  <c r="N70" i="1"/>
  <c r="AM70" i="1" s="1"/>
  <c r="O70" i="1"/>
  <c r="A71" i="1"/>
  <c r="B71" i="1"/>
  <c r="C71" i="1"/>
  <c r="V71" i="1" s="1"/>
  <c r="E71" i="1"/>
  <c r="Z71" i="1" s="1"/>
  <c r="G71" i="1"/>
  <c r="AB71" i="1" s="1"/>
  <c r="J71" i="1"/>
  <c r="AF71" i="1" s="1"/>
  <c r="K71" i="1"/>
  <c r="L71" i="1"/>
  <c r="M71" i="1"/>
  <c r="N71" i="1"/>
  <c r="AM71" i="1" s="1"/>
  <c r="O71" i="1"/>
  <c r="A72" i="1"/>
  <c r="B72" i="1"/>
  <c r="C72" i="1"/>
  <c r="V72" i="1" s="1"/>
  <c r="E72" i="1"/>
  <c r="Z72" i="1" s="1"/>
  <c r="G72" i="1"/>
  <c r="AB72" i="1" s="1"/>
  <c r="J72" i="1"/>
  <c r="AF72" i="1" s="1"/>
  <c r="K72" i="1"/>
  <c r="L72" i="1"/>
  <c r="M72" i="1"/>
  <c r="N72" i="1"/>
  <c r="AM72" i="1" s="1"/>
  <c r="O72" i="1"/>
  <c r="A73" i="1"/>
  <c r="B73" i="1"/>
  <c r="C73" i="1"/>
  <c r="V73" i="1" s="1"/>
  <c r="E73" i="1"/>
  <c r="Z73" i="1" s="1"/>
  <c r="G73" i="1"/>
  <c r="AB73" i="1" s="1"/>
  <c r="J73" i="1"/>
  <c r="AF73" i="1" s="1"/>
  <c r="K73" i="1"/>
  <c r="L73" i="1"/>
  <c r="M73" i="1"/>
  <c r="N73" i="1"/>
  <c r="AM73" i="1" s="1"/>
  <c r="O73" i="1"/>
  <c r="A74" i="1"/>
  <c r="B74" i="1"/>
  <c r="C74" i="1"/>
  <c r="V74" i="1" s="1"/>
  <c r="E74" i="1"/>
  <c r="Z74" i="1" s="1"/>
  <c r="G74" i="1"/>
  <c r="AB74" i="1" s="1"/>
  <c r="J74" i="1"/>
  <c r="AF74" i="1" s="1"/>
  <c r="K74" i="1"/>
  <c r="L74" i="1"/>
  <c r="M74" i="1"/>
  <c r="N74" i="1"/>
  <c r="AM74" i="1" s="1"/>
  <c r="O74" i="1"/>
  <c r="A75" i="1"/>
  <c r="B75" i="1"/>
  <c r="C75" i="1"/>
  <c r="V75" i="1" s="1"/>
  <c r="E75" i="1"/>
  <c r="Z75" i="1" s="1"/>
  <c r="G75" i="1"/>
  <c r="AB75" i="1" s="1"/>
  <c r="J75" i="1"/>
  <c r="AF75" i="1" s="1"/>
  <c r="K75" i="1"/>
  <c r="L75" i="1"/>
  <c r="M75" i="1"/>
  <c r="N75" i="1"/>
  <c r="AM75" i="1" s="1"/>
  <c r="O75" i="1"/>
  <c r="A76" i="1"/>
  <c r="B76" i="1"/>
  <c r="C76" i="1"/>
  <c r="V76" i="1" s="1"/>
  <c r="E76" i="1"/>
  <c r="Z76" i="1" s="1"/>
  <c r="G76" i="1"/>
  <c r="AB76" i="1" s="1"/>
  <c r="J76" i="1"/>
  <c r="AF76" i="1" s="1"/>
  <c r="K76" i="1"/>
  <c r="L76" i="1"/>
  <c r="M76" i="1"/>
  <c r="N76" i="1"/>
  <c r="AM76" i="1" s="1"/>
  <c r="O76" i="1"/>
  <c r="A77" i="1"/>
  <c r="B77" i="1"/>
  <c r="C77" i="1"/>
  <c r="V77" i="1" s="1"/>
  <c r="E77" i="1"/>
  <c r="Z77" i="1" s="1"/>
  <c r="G77" i="1"/>
  <c r="AB77" i="1" s="1"/>
  <c r="J77" i="1"/>
  <c r="AF77" i="1" s="1"/>
  <c r="K77" i="1"/>
  <c r="L77" i="1"/>
  <c r="M77" i="1"/>
  <c r="N77" i="1"/>
  <c r="AM77" i="1" s="1"/>
  <c r="O77" i="1"/>
  <c r="A78" i="1"/>
  <c r="B78" i="1"/>
  <c r="C78" i="1"/>
  <c r="V78" i="1" s="1"/>
  <c r="E78" i="1"/>
  <c r="Z78" i="1" s="1"/>
  <c r="G78" i="1"/>
  <c r="AB78" i="1" s="1"/>
  <c r="J78" i="1"/>
  <c r="AF78" i="1" s="1"/>
  <c r="K78" i="1"/>
  <c r="L78" i="1"/>
  <c r="M78" i="1"/>
  <c r="N78" i="1"/>
  <c r="AM78" i="1" s="1"/>
  <c r="O78" i="1"/>
  <c r="A79" i="1"/>
  <c r="B79" i="1"/>
  <c r="C79" i="1"/>
  <c r="V79" i="1" s="1"/>
  <c r="E79" i="1"/>
  <c r="Z79" i="1" s="1"/>
  <c r="G79" i="1"/>
  <c r="AB79" i="1" s="1"/>
  <c r="J79" i="1"/>
  <c r="AF79" i="1" s="1"/>
  <c r="K79" i="1"/>
  <c r="L79" i="1"/>
  <c r="M79" i="1"/>
  <c r="N79" i="1"/>
  <c r="AM79" i="1" s="1"/>
  <c r="O79" i="1"/>
  <c r="A80" i="1"/>
  <c r="B80" i="1"/>
  <c r="C80" i="1"/>
  <c r="V80" i="1" s="1"/>
  <c r="E80" i="1"/>
  <c r="Z80" i="1" s="1"/>
  <c r="G80" i="1"/>
  <c r="AB80" i="1" s="1"/>
  <c r="J80" i="1"/>
  <c r="AF80" i="1" s="1"/>
  <c r="K80" i="1"/>
  <c r="L80" i="1"/>
  <c r="M80" i="1"/>
  <c r="N80" i="1"/>
  <c r="AM80" i="1" s="1"/>
  <c r="O80" i="1"/>
  <c r="A81" i="1"/>
  <c r="B81" i="1"/>
  <c r="C81" i="1"/>
  <c r="V81" i="1" s="1"/>
  <c r="E81" i="1"/>
  <c r="Z81" i="1" s="1"/>
  <c r="G81" i="1"/>
  <c r="AB81" i="1" s="1"/>
  <c r="J81" i="1"/>
  <c r="AF81" i="1" s="1"/>
  <c r="K81" i="1"/>
  <c r="L81" i="1"/>
  <c r="M81" i="1"/>
  <c r="N81" i="1"/>
  <c r="AM81" i="1" s="1"/>
  <c r="O81" i="1"/>
  <c r="A82" i="1"/>
  <c r="B82" i="1"/>
  <c r="C82" i="1"/>
  <c r="V82" i="1" s="1"/>
  <c r="E82" i="1"/>
  <c r="Z82" i="1" s="1"/>
  <c r="G82" i="1"/>
  <c r="AB82" i="1" s="1"/>
  <c r="J82" i="1"/>
  <c r="AF82" i="1" s="1"/>
  <c r="K82" i="1"/>
  <c r="L82" i="1"/>
  <c r="M82" i="1"/>
  <c r="N82" i="1"/>
  <c r="AM82" i="1" s="1"/>
  <c r="O82" i="1"/>
  <c r="A83" i="1"/>
  <c r="B83" i="1"/>
  <c r="C83" i="1"/>
  <c r="V83" i="1" s="1"/>
  <c r="E83" i="1"/>
  <c r="Z83" i="1" s="1"/>
  <c r="G83" i="1"/>
  <c r="AB83" i="1" s="1"/>
  <c r="J83" i="1"/>
  <c r="AF83" i="1" s="1"/>
  <c r="K83" i="1"/>
  <c r="L83" i="1"/>
  <c r="M83" i="1"/>
  <c r="N83" i="1"/>
  <c r="AM83" i="1" s="1"/>
  <c r="O83" i="1"/>
  <c r="A84" i="1"/>
  <c r="B84" i="1"/>
  <c r="C84" i="1"/>
  <c r="V84" i="1" s="1"/>
  <c r="E84" i="1"/>
  <c r="Z84" i="1" s="1"/>
  <c r="G84" i="1"/>
  <c r="AB84" i="1" s="1"/>
  <c r="J84" i="1"/>
  <c r="AF84" i="1" s="1"/>
  <c r="K84" i="1"/>
  <c r="L84" i="1"/>
  <c r="M84" i="1"/>
  <c r="N84" i="1"/>
  <c r="AM84" i="1" s="1"/>
  <c r="O84" i="1"/>
  <c r="A85" i="1"/>
  <c r="B85" i="1"/>
  <c r="C85" i="1"/>
  <c r="V85" i="1" s="1"/>
  <c r="E85" i="1"/>
  <c r="Z85" i="1" s="1"/>
  <c r="G85" i="1"/>
  <c r="AB85" i="1" s="1"/>
  <c r="J85" i="1"/>
  <c r="AF85" i="1" s="1"/>
  <c r="K85" i="1"/>
  <c r="L85" i="1"/>
  <c r="M85" i="1"/>
  <c r="N85" i="1"/>
  <c r="AM85" i="1" s="1"/>
  <c r="O85" i="1"/>
  <c r="A86" i="1"/>
  <c r="B86" i="1"/>
  <c r="C86" i="1"/>
  <c r="V86" i="1" s="1"/>
  <c r="E86" i="1"/>
  <c r="Z86" i="1" s="1"/>
  <c r="G86" i="1"/>
  <c r="AB86" i="1" s="1"/>
  <c r="J86" i="1"/>
  <c r="AF86" i="1" s="1"/>
  <c r="K86" i="1"/>
  <c r="L86" i="1"/>
  <c r="M86" i="1"/>
  <c r="N86" i="1"/>
  <c r="AM86" i="1" s="1"/>
  <c r="O86" i="1"/>
  <c r="A87" i="1"/>
  <c r="B87" i="1"/>
  <c r="C87" i="1"/>
  <c r="V87" i="1" s="1"/>
  <c r="E87" i="1"/>
  <c r="Z87" i="1" s="1"/>
  <c r="G87" i="1"/>
  <c r="AB87" i="1" s="1"/>
  <c r="J87" i="1"/>
  <c r="AF87" i="1" s="1"/>
  <c r="K87" i="1"/>
  <c r="L87" i="1"/>
  <c r="M87" i="1"/>
  <c r="N87" i="1"/>
  <c r="AM87" i="1" s="1"/>
  <c r="O87" i="1"/>
  <c r="A88" i="1"/>
  <c r="B88" i="1"/>
  <c r="C88" i="1"/>
  <c r="V88" i="1" s="1"/>
  <c r="E88" i="1"/>
  <c r="Z88" i="1" s="1"/>
  <c r="G88" i="1"/>
  <c r="AB88" i="1" s="1"/>
  <c r="J88" i="1"/>
  <c r="AF88" i="1" s="1"/>
  <c r="K88" i="1"/>
  <c r="L88" i="1"/>
  <c r="M88" i="1"/>
  <c r="N88" i="1"/>
  <c r="AM88" i="1" s="1"/>
  <c r="O88" i="1"/>
  <c r="A89" i="1"/>
  <c r="B89" i="1"/>
  <c r="C89" i="1"/>
  <c r="V89" i="1" s="1"/>
  <c r="E89" i="1"/>
  <c r="Z89" i="1" s="1"/>
  <c r="G89" i="1"/>
  <c r="AB89" i="1" s="1"/>
  <c r="J89" i="1"/>
  <c r="AF89" i="1" s="1"/>
  <c r="K89" i="1"/>
  <c r="L89" i="1"/>
  <c r="M89" i="1"/>
  <c r="N89" i="1"/>
  <c r="AM89" i="1" s="1"/>
  <c r="O89" i="1"/>
  <c r="A90" i="1"/>
  <c r="B90" i="1"/>
  <c r="C90" i="1"/>
  <c r="V90" i="1" s="1"/>
  <c r="E90" i="1"/>
  <c r="Z90" i="1" s="1"/>
  <c r="G90" i="1"/>
  <c r="AB90" i="1" s="1"/>
  <c r="J90" i="1"/>
  <c r="AF90" i="1" s="1"/>
  <c r="K90" i="1"/>
  <c r="L90" i="1"/>
  <c r="M90" i="1"/>
  <c r="N90" i="1"/>
  <c r="AM90" i="1" s="1"/>
  <c r="O90" i="1"/>
  <c r="A91" i="1"/>
  <c r="B91" i="1"/>
  <c r="C91" i="1"/>
  <c r="V91" i="1" s="1"/>
  <c r="E91" i="1"/>
  <c r="Z91" i="1" s="1"/>
  <c r="G91" i="1"/>
  <c r="AB91" i="1" s="1"/>
  <c r="J91" i="1"/>
  <c r="AF91" i="1" s="1"/>
  <c r="K91" i="1"/>
  <c r="L91" i="1"/>
  <c r="M91" i="1"/>
  <c r="N91" i="1"/>
  <c r="AM91" i="1" s="1"/>
  <c r="O91" i="1"/>
  <c r="A92" i="1"/>
  <c r="B92" i="1"/>
  <c r="C92" i="1"/>
  <c r="V92" i="1" s="1"/>
  <c r="E92" i="1"/>
  <c r="Z92" i="1" s="1"/>
  <c r="G92" i="1"/>
  <c r="AB92" i="1" s="1"/>
  <c r="J92" i="1"/>
  <c r="AF92" i="1" s="1"/>
  <c r="K92" i="1"/>
  <c r="L92" i="1"/>
  <c r="M92" i="1"/>
  <c r="N92" i="1"/>
  <c r="AM92" i="1" s="1"/>
  <c r="O92" i="1"/>
  <c r="A93" i="1"/>
  <c r="B93" i="1"/>
  <c r="C93" i="1"/>
  <c r="V93" i="1" s="1"/>
  <c r="E93" i="1"/>
  <c r="Z93" i="1" s="1"/>
  <c r="G93" i="1"/>
  <c r="AB93" i="1" s="1"/>
  <c r="J93" i="1"/>
  <c r="AF93" i="1" s="1"/>
  <c r="K93" i="1"/>
  <c r="L93" i="1"/>
  <c r="M93" i="1"/>
  <c r="N93" i="1"/>
  <c r="AM93" i="1" s="1"/>
  <c r="O93" i="1"/>
  <c r="A94" i="1"/>
  <c r="B94" i="1"/>
  <c r="C94" i="1"/>
  <c r="V94" i="1" s="1"/>
  <c r="E94" i="1"/>
  <c r="Z94" i="1" s="1"/>
  <c r="G94" i="1"/>
  <c r="AB94" i="1" s="1"/>
  <c r="J94" i="1"/>
  <c r="AF94" i="1" s="1"/>
  <c r="K94" i="1"/>
  <c r="L94" i="1"/>
  <c r="M94" i="1"/>
  <c r="N94" i="1"/>
  <c r="AM94" i="1" s="1"/>
  <c r="O94" i="1"/>
  <c r="A95" i="1"/>
  <c r="B95" i="1"/>
  <c r="C95" i="1"/>
  <c r="V95" i="1" s="1"/>
  <c r="E95" i="1"/>
  <c r="Z95" i="1" s="1"/>
  <c r="G95" i="1"/>
  <c r="AB95" i="1" s="1"/>
  <c r="J95" i="1"/>
  <c r="AF95" i="1" s="1"/>
  <c r="K95" i="1"/>
  <c r="L95" i="1"/>
  <c r="M95" i="1"/>
  <c r="N95" i="1"/>
  <c r="AM95" i="1" s="1"/>
  <c r="O95" i="1"/>
  <c r="A96" i="1"/>
  <c r="B96" i="1"/>
  <c r="C96" i="1"/>
  <c r="V96" i="1" s="1"/>
  <c r="E96" i="1"/>
  <c r="Z96" i="1" s="1"/>
  <c r="G96" i="1"/>
  <c r="AB96" i="1" s="1"/>
  <c r="J96" i="1"/>
  <c r="AF96" i="1" s="1"/>
  <c r="K96" i="1"/>
  <c r="L96" i="1"/>
  <c r="M96" i="1"/>
  <c r="N96" i="1"/>
  <c r="AM96" i="1" s="1"/>
  <c r="O96" i="1"/>
  <c r="A97" i="1"/>
  <c r="B97" i="1"/>
  <c r="C97" i="1"/>
  <c r="V97" i="1" s="1"/>
  <c r="E97" i="1"/>
  <c r="Z97" i="1" s="1"/>
  <c r="G97" i="1"/>
  <c r="AB97" i="1" s="1"/>
  <c r="J97" i="1"/>
  <c r="AF97" i="1" s="1"/>
  <c r="K97" i="1"/>
  <c r="L97" i="1"/>
  <c r="M97" i="1"/>
  <c r="N97" i="1"/>
  <c r="AM97" i="1" s="1"/>
  <c r="O97" i="1"/>
  <c r="A98" i="1"/>
  <c r="B98" i="1"/>
  <c r="C98" i="1"/>
  <c r="V98" i="1" s="1"/>
  <c r="E98" i="1"/>
  <c r="Z98" i="1" s="1"/>
  <c r="G98" i="1"/>
  <c r="AB98" i="1" s="1"/>
  <c r="J98" i="1"/>
  <c r="AF98" i="1" s="1"/>
  <c r="K98" i="1"/>
  <c r="L98" i="1"/>
  <c r="M98" i="1"/>
  <c r="N98" i="1"/>
  <c r="AM98" i="1" s="1"/>
  <c r="O98" i="1"/>
  <c r="A99" i="1"/>
  <c r="B99" i="1"/>
  <c r="C99" i="1"/>
  <c r="V99" i="1" s="1"/>
  <c r="E99" i="1"/>
  <c r="Z99" i="1" s="1"/>
  <c r="G99" i="1"/>
  <c r="AB99" i="1" s="1"/>
  <c r="J99" i="1"/>
  <c r="AF99" i="1" s="1"/>
  <c r="K99" i="1"/>
  <c r="L99" i="1"/>
  <c r="M99" i="1"/>
  <c r="N99" i="1"/>
  <c r="AM99" i="1" s="1"/>
  <c r="O99" i="1"/>
  <c r="A100" i="1"/>
  <c r="B100" i="1"/>
  <c r="C100" i="1"/>
  <c r="V100" i="1" s="1"/>
  <c r="E100" i="1"/>
  <c r="Z100" i="1" s="1"/>
  <c r="G100" i="1"/>
  <c r="AB100" i="1" s="1"/>
  <c r="J100" i="1"/>
  <c r="AF100" i="1" s="1"/>
  <c r="K100" i="1"/>
  <c r="L100" i="1"/>
  <c r="M100" i="1"/>
  <c r="N100" i="1"/>
  <c r="AM100" i="1" s="1"/>
  <c r="O100" i="1"/>
  <c r="A101" i="1"/>
  <c r="B101" i="1"/>
  <c r="C101" i="1"/>
  <c r="V101" i="1" s="1"/>
  <c r="E101" i="1"/>
  <c r="Z101" i="1" s="1"/>
  <c r="G101" i="1"/>
  <c r="AB101" i="1" s="1"/>
  <c r="J101" i="1"/>
  <c r="AF101" i="1" s="1"/>
  <c r="K101" i="1"/>
  <c r="L101" i="1"/>
  <c r="M101" i="1"/>
  <c r="N101" i="1"/>
  <c r="AM101" i="1" s="1"/>
  <c r="O101" i="1"/>
  <c r="A102" i="1"/>
  <c r="B102" i="1"/>
  <c r="C102" i="1"/>
  <c r="V102" i="1" s="1"/>
  <c r="E102" i="1"/>
  <c r="Z102" i="1" s="1"/>
  <c r="G102" i="1"/>
  <c r="AB102" i="1" s="1"/>
  <c r="J102" i="1"/>
  <c r="AF102" i="1" s="1"/>
  <c r="K102" i="1"/>
  <c r="L102" i="1"/>
  <c r="M102" i="1"/>
  <c r="N102" i="1"/>
  <c r="AM102" i="1" s="1"/>
  <c r="O102" i="1"/>
  <c r="A103" i="1"/>
  <c r="B103" i="1"/>
  <c r="C103" i="1"/>
  <c r="V103" i="1" s="1"/>
  <c r="E103" i="1"/>
  <c r="Z103" i="1" s="1"/>
  <c r="G103" i="1"/>
  <c r="AB103" i="1" s="1"/>
  <c r="J103" i="1"/>
  <c r="AF103" i="1" s="1"/>
  <c r="K103" i="1"/>
  <c r="L103" i="1"/>
  <c r="M103" i="1"/>
  <c r="N103" i="1"/>
  <c r="AM103" i="1" s="1"/>
  <c r="O103" i="1"/>
  <c r="A104" i="1"/>
  <c r="B104" i="1"/>
  <c r="C104" i="1"/>
  <c r="V104" i="1" s="1"/>
  <c r="E104" i="1"/>
  <c r="Z104" i="1" s="1"/>
  <c r="G104" i="1"/>
  <c r="AB104" i="1" s="1"/>
  <c r="J104" i="1"/>
  <c r="AF104" i="1" s="1"/>
  <c r="K104" i="1"/>
  <c r="L104" i="1"/>
  <c r="M104" i="1"/>
  <c r="N104" i="1"/>
  <c r="AM104" i="1" s="1"/>
  <c r="O104" i="1"/>
  <c r="A105" i="1"/>
  <c r="B105" i="1"/>
  <c r="C105" i="1"/>
  <c r="V105" i="1" s="1"/>
  <c r="E105" i="1"/>
  <c r="Z105" i="1" s="1"/>
  <c r="G105" i="1"/>
  <c r="AB105" i="1" s="1"/>
  <c r="J105" i="1"/>
  <c r="AF105" i="1" s="1"/>
  <c r="K105" i="1"/>
  <c r="L105" i="1"/>
  <c r="M105" i="1"/>
  <c r="N105" i="1"/>
  <c r="AM105" i="1" s="1"/>
  <c r="O105" i="1"/>
  <c r="A106" i="1"/>
  <c r="B106" i="1"/>
  <c r="C106" i="1"/>
  <c r="V106" i="1" s="1"/>
  <c r="E106" i="1"/>
  <c r="Z106" i="1" s="1"/>
  <c r="G106" i="1"/>
  <c r="AB106" i="1" s="1"/>
  <c r="J106" i="1"/>
  <c r="AF106" i="1" s="1"/>
  <c r="K106" i="1"/>
  <c r="L106" i="1"/>
  <c r="M106" i="1"/>
  <c r="N106" i="1"/>
  <c r="AM106" i="1" s="1"/>
  <c r="O106" i="1"/>
  <c r="A107" i="1"/>
  <c r="B107" i="1"/>
  <c r="C107" i="1"/>
  <c r="V107" i="1" s="1"/>
  <c r="E107" i="1"/>
  <c r="Z107" i="1" s="1"/>
  <c r="G107" i="1"/>
  <c r="AB107" i="1" s="1"/>
  <c r="J107" i="1"/>
  <c r="AF107" i="1" s="1"/>
  <c r="K107" i="1"/>
  <c r="L107" i="1"/>
  <c r="M107" i="1"/>
  <c r="N107" i="1"/>
  <c r="AM107" i="1" s="1"/>
  <c r="O107" i="1"/>
  <c r="A108" i="1"/>
  <c r="B108" i="1"/>
  <c r="C108" i="1"/>
  <c r="V108" i="1" s="1"/>
  <c r="E108" i="1"/>
  <c r="Z108" i="1" s="1"/>
  <c r="G108" i="1"/>
  <c r="AB108" i="1" s="1"/>
  <c r="J108" i="1"/>
  <c r="AF108" i="1" s="1"/>
  <c r="K108" i="1"/>
  <c r="L108" i="1"/>
  <c r="M108" i="1"/>
  <c r="N108" i="1"/>
  <c r="AM108" i="1" s="1"/>
  <c r="O108" i="1"/>
  <c r="A109" i="1"/>
  <c r="B109" i="1"/>
  <c r="C109" i="1"/>
  <c r="V109" i="1" s="1"/>
  <c r="E109" i="1"/>
  <c r="Z109" i="1" s="1"/>
  <c r="G109" i="1"/>
  <c r="AB109" i="1" s="1"/>
  <c r="J109" i="1"/>
  <c r="AF109" i="1" s="1"/>
  <c r="K109" i="1"/>
  <c r="L109" i="1"/>
  <c r="M109" i="1"/>
  <c r="N109" i="1"/>
  <c r="AM109" i="1" s="1"/>
  <c r="O109" i="1"/>
  <c r="A110" i="1"/>
  <c r="B110" i="1"/>
  <c r="C110" i="1"/>
  <c r="V110" i="1" s="1"/>
  <c r="E110" i="1"/>
  <c r="Z110" i="1" s="1"/>
  <c r="G110" i="1"/>
  <c r="AB110" i="1" s="1"/>
  <c r="J110" i="1"/>
  <c r="AF110" i="1" s="1"/>
  <c r="K110" i="1"/>
  <c r="L110" i="1"/>
  <c r="M110" i="1"/>
  <c r="N110" i="1"/>
  <c r="AM110" i="1" s="1"/>
  <c r="O110" i="1"/>
  <c r="A111" i="1"/>
  <c r="B111" i="1"/>
  <c r="C111" i="1"/>
  <c r="V111" i="1" s="1"/>
  <c r="E111" i="1"/>
  <c r="Z111" i="1" s="1"/>
  <c r="G111" i="1"/>
  <c r="AB111" i="1" s="1"/>
  <c r="J111" i="1"/>
  <c r="AF111" i="1" s="1"/>
  <c r="K111" i="1"/>
  <c r="L111" i="1"/>
  <c r="M111" i="1"/>
  <c r="N111" i="1"/>
  <c r="AM111" i="1" s="1"/>
  <c r="O111" i="1"/>
  <c r="A112" i="1"/>
  <c r="B112" i="1"/>
  <c r="C112" i="1"/>
  <c r="V112" i="1" s="1"/>
  <c r="E112" i="1"/>
  <c r="Z112" i="1" s="1"/>
  <c r="G112" i="1"/>
  <c r="AB112" i="1" s="1"/>
  <c r="J112" i="1"/>
  <c r="AF112" i="1" s="1"/>
  <c r="K112" i="1"/>
  <c r="L112" i="1"/>
  <c r="M112" i="1"/>
  <c r="N112" i="1"/>
  <c r="AM112" i="1" s="1"/>
  <c r="O112" i="1"/>
  <c r="A113" i="1"/>
  <c r="B113" i="1"/>
  <c r="C113" i="1"/>
  <c r="V113" i="1" s="1"/>
  <c r="E113" i="1"/>
  <c r="Z113" i="1" s="1"/>
  <c r="G113" i="1"/>
  <c r="AB113" i="1" s="1"/>
  <c r="J113" i="1"/>
  <c r="AF113" i="1" s="1"/>
  <c r="K113" i="1"/>
  <c r="L113" i="1"/>
  <c r="M113" i="1"/>
  <c r="N113" i="1"/>
  <c r="AM113" i="1" s="1"/>
  <c r="O113" i="1"/>
  <c r="A114" i="1"/>
  <c r="B114" i="1"/>
  <c r="C114" i="1"/>
  <c r="V114" i="1" s="1"/>
  <c r="E114" i="1"/>
  <c r="Z114" i="1" s="1"/>
  <c r="G114" i="1"/>
  <c r="AB114" i="1" s="1"/>
  <c r="J114" i="1"/>
  <c r="AF114" i="1" s="1"/>
  <c r="K114" i="1"/>
  <c r="L114" i="1"/>
  <c r="M114" i="1"/>
  <c r="N114" i="1"/>
  <c r="AM114" i="1" s="1"/>
  <c r="O114" i="1"/>
  <c r="A115" i="1"/>
  <c r="B115" i="1"/>
  <c r="C115" i="1"/>
  <c r="V115" i="1" s="1"/>
  <c r="E115" i="1"/>
  <c r="Z115" i="1" s="1"/>
  <c r="G115" i="1"/>
  <c r="AB115" i="1" s="1"/>
  <c r="J115" i="1"/>
  <c r="AF115" i="1" s="1"/>
  <c r="K115" i="1"/>
  <c r="L115" i="1"/>
  <c r="M115" i="1"/>
  <c r="N115" i="1"/>
  <c r="AM115" i="1" s="1"/>
  <c r="O115" i="1"/>
  <c r="A116" i="1"/>
  <c r="B116" i="1"/>
  <c r="C116" i="1"/>
  <c r="V116" i="1" s="1"/>
  <c r="E116" i="1"/>
  <c r="Z116" i="1" s="1"/>
  <c r="G116" i="1"/>
  <c r="AB116" i="1" s="1"/>
  <c r="J116" i="1"/>
  <c r="AF116" i="1" s="1"/>
  <c r="K116" i="1"/>
  <c r="L116" i="1"/>
  <c r="M116" i="1"/>
  <c r="N116" i="1"/>
  <c r="AM116" i="1" s="1"/>
  <c r="O116" i="1"/>
  <c r="A117" i="1"/>
  <c r="B117" i="1"/>
  <c r="C117" i="1"/>
  <c r="V117" i="1" s="1"/>
  <c r="E117" i="1"/>
  <c r="Z117" i="1" s="1"/>
  <c r="G117" i="1"/>
  <c r="AB117" i="1" s="1"/>
  <c r="J117" i="1"/>
  <c r="AF117" i="1" s="1"/>
  <c r="K117" i="1"/>
  <c r="L117" i="1"/>
  <c r="M117" i="1"/>
  <c r="N117" i="1"/>
  <c r="AM117" i="1" s="1"/>
  <c r="O117" i="1"/>
  <c r="A118" i="1"/>
  <c r="B118" i="1"/>
  <c r="C118" i="1"/>
  <c r="V118" i="1" s="1"/>
  <c r="E118" i="1"/>
  <c r="Z118" i="1" s="1"/>
  <c r="G118" i="1"/>
  <c r="AB118" i="1" s="1"/>
  <c r="J118" i="1"/>
  <c r="AF118" i="1" s="1"/>
  <c r="K118" i="1"/>
  <c r="L118" i="1"/>
  <c r="M118" i="1"/>
  <c r="N118" i="1"/>
  <c r="AM118" i="1" s="1"/>
  <c r="O118" i="1"/>
  <c r="A119" i="1"/>
  <c r="B119" i="1"/>
  <c r="C119" i="1"/>
  <c r="V119" i="1" s="1"/>
  <c r="E119" i="1"/>
  <c r="Z119" i="1" s="1"/>
  <c r="G119" i="1"/>
  <c r="AB119" i="1" s="1"/>
  <c r="J119" i="1"/>
  <c r="AF119" i="1" s="1"/>
  <c r="K119" i="1"/>
  <c r="L119" i="1"/>
  <c r="M119" i="1"/>
  <c r="N119" i="1"/>
  <c r="AM119" i="1" s="1"/>
  <c r="O119" i="1"/>
  <c r="A120" i="1"/>
  <c r="B120" i="1"/>
  <c r="C120" i="1"/>
  <c r="V120" i="1" s="1"/>
  <c r="E120" i="1"/>
  <c r="Z120" i="1" s="1"/>
  <c r="G120" i="1"/>
  <c r="AB120" i="1" s="1"/>
  <c r="J120" i="1"/>
  <c r="AF120" i="1" s="1"/>
  <c r="K120" i="1"/>
  <c r="L120" i="1"/>
  <c r="M120" i="1"/>
  <c r="N120" i="1"/>
  <c r="AM120" i="1" s="1"/>
  <c r="O120" i="1"/>
  <c r="A121" i="1"/>
  <c r="B121" i="1"/>
  <c r="C121" i="1"/>
  <c r="V121" i="1" s="1"/>
  <c r="E121" i="1"/>
  <c r="Z121" i="1" s="1"/>
  <c r="G121" i="1"/>
  <c r="AB121" i="1" s="1"/>
  <c r="J121" i="1"/>
  <c r="AF121" i="1" s="1"/>
  <c r="K121" i="1"/>
  <c r="L121" i="1"/>
  <c r="M121" i="1"/>
  <c r="N121" i="1"/>
  <c r="AM121" i="1" s="1"/>
  <c r="O121" i="1"/>
  <c r="A122" i="1"/>
  <c r="B122" i="1"/>
  <c r="C122" i="1"/>
  <c r="V122" i="1" s="1"/>
  <c r="E122" i="1"/>
  <c r="Z122" i="1" s="1"/>
  <c r="G122" i="1"/>
  <c r="AB122" i="1" s="1"/>
  <c r="J122" i="1"/>
  <c r="AF122" i="1" s="1"/>
  <c r="K122" i="1"/>
  <c r="L122" i="1"/>
  <c r="M122" i="1"/>
  <c r="N122" i="1"/>
  <c r="AM122" i="1" s="1"/>
  <c r="O122" i="1"/>
  <c r="A123" i="1"/>
  <c r="B123" i="1"/>
  <c r="C123" i="1"/>
  <c r="V123" i="1" s="1"/>
  <c r="E123" i="1"/>
  <c r="Z123" i="1" s="1"/>
  <c r="G123" i="1"/>
  <c r="AB123" i="1" s="1"/>
  <c r="J123" i="1"/>
  <c r="AF123" i="1" s="1"/>
  <c r="K123" i="1"/>
  <c r="L123" i="1"/>
  <c r="M123" i="1"/>
  <c r="N123" i="1"/>
  <c r="AM123" i="1" s="1"/>
  <c r="O123" i="1"/>
  <c r="A124" i="1"/>
  <c r="B124" i="1"/>
  <c r="C124" i="1"/>
  <c r="V124" i="1" s="1"/>
  <c r="E124" i="1"/>
  <c r="Z124" i="1" s="1"/>
  <c r="G124" i="1"/>
  <c r="AB124" i="1" s="1"/>
  <c r="J124" i="1"/>
  <c r="AF124" i="1" s="1"/>
  <c r="K124" i="1"/>
  <c r="L124" i="1"/>
  <c r="M124" i="1"/>
  <c r="N124" i="1"/>
  <c r="AM124" i="1" s="1"/>
  <c r="O124" i="1"/>
  <c r="A125" i="1"/>
  <c r="B125" i="1"/>
  <c r="C125" i="1"/>
  <c r="V125" i="1" s="1"/>
  <c r="E125" i="1"/>
  <c r="Z125" i="1" s="1"/>
  <c r="G125" i="1"/>
  <c r="AB125" i="1" s="1"/>
  <c r="J125" i="1"/>
  <c r="AF125" i="1" s="1"/>
  <c r="K125" i="1"/>
  <c r="L125" i="1"/>
  <c r="M125" i="1"/>
  <c r="N125" i="1"/>
  <c r="AM125" i="1" s="1"/>
  <c r="O125" i="1"/>
  <c r="A126" i="1"/>
  <c r="B126" i="1"/>
  <c r="C126" i="1"/>
  <c r="V126" i="1" s="1"/>
  <c r="E126" i="1"/>
  <c r="Z126" i="1" s="1"/>
  <c r="G126" i="1"/>
  <c r="AB126" i="1" s="1"/>
  <c r="J126" i="1"/>
  <c r="AF126" i="1" s="1"/>
  <c r="K126" i="1"/>
  <c r="L126" i="1"/>
  <c r="M126" i="1"/>
  <c r="N126" i="1"/>
  <c r="AM126" i="1" s="1"/>
  <c r="O126" i="1"/>
  <c r="A127" i="1"/>
  <c r="B127" i="1"/>
  <c r="C127" i="1"/>
  <c r="V127" i="1" s="1"/>
  <c r="E127" i="1"/>
  <c r="Z127" i="1" s="1"/>
  <c r="G127" i="1"/>
  <c r="AB127" i="1" s="1"/>
  <c r="J127" i="1"/>
  <c r="AF127" i="1" s="1"/>
  <c r="K127" i="1"/>
  <c r="L127" i="1"/>
  <c r="M127" i="1"/>
  <c r="N127" i="1"/>
  <c r="AM127" i="1" s="1"/>
  <c r="O127" i="1"/>
  <c r="A128" i="1"/>
  <c r="B128" i="1"/>
  <c r="C128" i="1"/>
  <c r="V128" i="1" s="1"/>
  <c r="E128" i="1"/>
  <c r="Z128" i="1" s="1"/>
  <c r="G128" i="1"/>
  <c r="AB128" i="1" s="1"/>
  <c r="J128" i="1"/>
  <c r="AF128" i="1" s="1"/>
  <c r="K128" i="1"/>
  <c r="L128" i="1"/>
  <c r="M128" i="1"/>
  <c r="N128" i="1"/>
  <c r="AM128" i="1" s="1"/>
  <c r="O128" i="1"/>
  <c r="A129" i="1"/>
  <c r="B129" i="1"/>
  <c r="C129" i="1"/>
  <c r="V129" i="1" s="1"/>
  <c r="E129" i="1"/>
  <c r="Z129" i="1" s="1"/>
  <c r="G129" i="1"/>
  <c r="AB129" i="1" s="1"/>
  <c r="J129" i="1"/>
  <c r="AF129" i="1" s="1"/>
  <c r="K129" i="1"/>
  <c r="L129" i="1"/>
  <c r="M129" i="1"/>
  <c r="N129" i="1"/>
  <c r="AM129" i="1" s="1"/>
  <c r="O129" i="1"/>
  <c r="A130" i="1"/>
  <c r="B130" i="1"/>
  <c r="C130" i="1"/>
  <c r="V130" i="1" s="1"/>
  <c r="E130" i="1"/>
  <c r="Z130" i="1" s="1"/>
  <c r="G130" i="1"/>
  <c r="AB130" i="1" s="1"/>
  <c r="J130" i="1"/>
  <c r="AF130" i="1" s="1"/>
  <c r="K130" i="1"/>
  <c r="L130" i="1"/>
  <c r="M130" i="1"/>
  <c r="N130" i="1"/>
  <c r="AM130" i="1" s="1"/>
  <c r="O130" i="1"/>
  <c r="A131" i="1"/>
  <c r="B131" i="1"/>
  <c r="C131" i="1"/>
  <c r="V131" i="1" s="1"/>
  <c r="E131" i="1"/>
  <c r="Z131" i="1" s="1"/>
  <c r="G131" i="1"/>
  <c r="AB131" i="1" s="1"/>
  <c r="J131" i="1"/>
  <c r="AF131" i="1" s="1"/>
  <c r="K131" i="1"/>
  <c r="L131" i="1"/>
  <c r="M131" i="1"/>
  <c r="N131" i="1"/>
  <c r="AM131" i="1" s="1"/>
  <c r="O131" i="1"/>
  <c r="A132" i="1"/>
  <c r="B132" i="1"/>
  <c r="C132" i="1"/>
  <c r="V132" i="1" s="1"/>
  <c r="E132" i="1"/>
  <c r="Z132" i="1" s="1"/>
  <c r="G132" i="1"/>
  <c r="AB132" i="1" s="1"/>
  <c r="J132" i="1"/>
  <c r="AF132" i="1" s="1"/>
  <c r="K132" i="1"/>
  <c r="L132" i="1"/>
  <c r="M132" i="1"/>
  <c r="N132" i="1"/>
  <c r="AM132" i="1" s="1"/>
  <c r="O132" i="1"/>
  <c r="A133" i="1"/>
  <c r="B133" i="1"/>
  <c r="C133" i="1"/>
  <c r="V133" i="1" s="1"/>
  <c r="E133" i="1"/>
  <c r="Z133" i="1" s="1"/>
  <c r="G133" i="1"/>
  <c r="AB133" i="1" s="1"/>
  <c r="J133" i="1"/>
  <c r="AF133" i="1" s="1"/>
  <c r="K133" i="1"/>
  <c r="L133" i="1"/>
  <c r="M133" i="1"/>
  <c r="N133" i="1"/>
  <c r="AM133" i="1" s="1"/>
  <c r="O133" i="1"/>
  <c r="A134" i="1"/>
  <c r="B134" i="1"/>
  <c r="C134" i="1"/>
  <c r="V134" i="1" s="1"/>
  <c r="E134" i="1"/>
  <c r="Z134" i="1" s="1"/>
  <c r="G134" i="1"/>
  <c r="AB134" i="1" s="1"/>
  <c r="J134" i="1"/>
  <c r="AF134" i="1" s="1"/>
  <c r="K134" i="1"/>
  <c r="L134" i="1"/>
  <c r="M134" i="1"/>
  <c r="N134" i="1"/>
  <c r="AM134" i="1" s="1"/>
  <c r="O134" i="1"/>
  <c r="A135" i="1"/>
  <c r="B135" i="1"/>
  <c r="C135" i="1"/>
  <c r="V135" i="1" s="1"/>
  <c r="E135" i="1"/>
  <c r="Z135" i="1" s="1"/>
  <c r="G135" i="1"/>
  <c r="AB135" i="1" s="1"/>
  <c r="J135" i="1"/>
  <c r="AF135" i="1" s="1"/>
  <c r="K135" i="1"/>
  <c r="L135" i="1"/>
  <c r="M135" i="1"/>
  <c r="N135" i="1"/>
  <c r="AM135" i="1" s="1"/>
  <c r="O135" i="1"/>
  <c r="A136" i="1"/>
  <c r="B136" i="1"/>
  <c r="C136" i="1"/>
  <c r="V136" i="1" s="1"/>
  <c r="E136" i="1"/>
  <c r="Z136" i="1" s="1"/>
  <c r="G136" i="1"/>
  <c r="AB136" i="1" s="1"/>
  <c r="J136" i="1"/>
  <c r="AF136" i="1" s="1"/>
  <c r="K136" i="1"/>
  <c r="L136" i="1"/>
  <c r="M136" i="1"/>
  <c r="N136" i="1"/>
  <c r="AM136" i="1" s="1"/>
  <c r="O136" i="1"/>
  <c r="A137" i="1"/>
  <c r="B137" i="1"/>
  <c r="C137" i="1"/>
  <c r="V137" i="1" s="1"/>
  <c r="E137" i="1"/>
  <c r="Z137" i="1" s="1"/>
  <c r="G137" i="1"/>
  <c r="AB137" i="1" s="1"/>
  <c r="J137" i="1"/>
  <c r="AF137" i="1" s="1"/>
  <c r="K137" i="1"/>
  <c r="L137" i="1"/>
  <c r="M137" i="1"/>
  <c r="N137" i="1"/>
  <c r="AM137" i="1" s="1"/>
  <c r="O137" i="1"/>
  <c r="A138" i="1"/>
  <c r="B138" i="1"/>
  <c r="C138" i="1"/>
  <c r="V138" i="1" s="1"/>
  <c r="E138" i="1"/>
  <c r="Z138" i="1" s="1"/>
  <c r="G138" i="1"/>
  <c r="AB138" i="1" s="1"/>
  <c r="J138" i="1"/>
  <c r="AF138" i="1" s="1"/>
  <c r="K138" i="1"/>
  <c r="L138" i="1"/>
  <c r="M138" i="1"/>
  <c r="N138" i="1"/>
  <c r="AM138" i="1" s="1"/>
  <c r="O138" i="1"/>
  <c r="A139" i="1"/>
  <c r="B139" i="1"/>
  <c r="C139" i="1"/>
  <c r="V139" i="1" s="1"/>
  <c r="E139" i="1"/>
  <c r="Z139" i="1" s="1"/>
  <c r="G139" i="1"/>
  <c r="AB139" i="1" s="1"/>
  <c r="J139" i="1"/>
  <c r="AF139" i="1" s="1"/>
  <c r="K139" i="1"/>
  <c r="L139" i="1"/>
  <c r="M139" i="1"/>
  <c r="N139" i="1"/>
  <c r="AM139" i="1" s="1"/>
  <c r="O139" i="1"/>
  <c r="A140" i="1"/>
  <c r="B140" i="1"/>
  <c r="C140" i="1"/>
  <c r="V140" i="1" s="1"/>
  <c r="E140" i="1"/>
  <c r="Z140" i="1" s="1"/>
  <c r="G140" i="1"/>
  <c r="AB140" i="1" s="1"/>
  <c r="J140" i="1"/>
  <c r="AF140" i="1" s="1"/>
  <c r="K140" i="1"/>
  <c r="L140" i="1"/>
  <c r="M140" i="1"/>
  <c r="N140" i="1"/>
  <c r="AM140" i="1" s="1"/>
  <c r="O140" i="1"/>
  <c r="A141" i="1"/>
  <c r="B141" i="1"/>
  <c r="C141" i="1"/>
  <c r="V141" i="1" s="1"/>
  <c r="E141" i="1"/>
  <c r="Z141" i="1" s="1"/>
  <c r="G141" i="1"/>
  <c r="AB141" i="1" s="1"/>
  <c r="J141" i="1"/>
  <c r="AF141" i="1" s="1"/>
  <c r="K141" i="1"/>
  <c r="L141" i="1"/>
  <c r="M141" i="1"/>
  <c r="N141" i="1"/>
  <c r="AM141" i="1" s="1"/>
  <c r="O141" i="1"/>
  <c r="A142" i="1"/>
  <c r="B142" i="1"/>
  <c r="C142" i="1"/>
  <c r="V142" i="1" s="1"/>
  <c r="E142" i="1"/>
  <c r="Z142" i="1" s="1"/>
  <c r="G142" i="1"/>
  <c r="AB142" i="1" s="1"/>
  <c r="J142" i="1"/>
  <c r="AF142" i="1" s="1"/>
  <c r="K142" i="1"/>
  <c r="L142" i="1"/>
  <c r="M142" i="1"/>
  <c r="N142" i="1"/>
  <c r="AM142" i="1" s="1"/>
  <c r="O142" i="1"/>
  <c r="A143" i="1"/>
  <c r="B143" i="1"/>
  <c r="C143" i="1"/>
  <c r="V143" i="1" s="1"/>
  <c r="E143" i="1"/>
  <c r="Z143" i="1" s="1"/>
  <c r="G143" i="1"/>
  <c r="AB143" i="1" s="1"/>
  <c r="J143" i="1"/>
  <c r="AF143" i="1" s="1"/>
  <c r="K143" i="1"/>
  <c r="L143" i="1"/>
  <c r="M143" i="1"/>
  <c r="N143" i="1"/>
  <c r="AM143" i="1" s="1"/>
  <c r="O143" i="1"/>
  <c r="A144" i="1"/>
  <c r="B144" i="1"/>
  <c r="C144" i="1"/>
  <c r="V144" i="1" s="1"/>
  <c r="E144" i="1"/>
  <c r="Z144" i="1" s="1"/>
  <c r="G144" i="1"/>
  <c r="AB144" i="1" s="1"/>
  <c r="J144" i="1"/>
  <c r="AF144" i="1" s="1"/>
  <c r="K144" i="1"/>
  <c r="L144" i="1"/>
  <c r="M144" i="1"/>
  <c r="N144" i="1"/>
  <c r="AM144" i="1" s="1"/>
  <c r="O144" i="1"/>
  <c r="A145" i="1"/>
  <c r="B145" i="1"/>
  <c r="C145" i="1"/>
  <c r="V145" i="1" s="1"/>
  <c r="E145" i="1"/>
  <c r="Z145" i="1" s="1"/>
  <c r="G145" i="1"/>
  <c r="AB145" i="1" s="1"/>
  <c r="J145" i="1"/>
  <c r="AF145" i="1" s="1"/>
  <c r="K145" i="1"/>
  <c r="L145" i="1"/>
  <c r="M145" i="1"/>
  <c r="N145" i="1"/>
  <c r="AM145" i="1" s="1"/>
  <c r="O145" i="1"/>
  <c r="A146" i="1"/>
  <c r="B146" i="1"/>
  <c r="C146" i="1"/>
  <c r="V146" i="1" s="1"/>
  <c r="E146" i="1"/>
  <c r="Z146" i="1" s="1"/>
  <c r="G146" i="1"/>
  <c r="AB146" i="1" s="1"/>
  <c r="J146" i="1"/>
  <c r="AF146" i="1" s="1"/>
  <c r="K146" i="1"/>
  <c r="L146" i="1"/>
  <c r="M146" i="1"/>
  <c r="N146" i="1"/>
  <c r="AM146" i="1" s="1"/>
  <c r="O146" i="1"/>
  <c r="A147" i="1"/>
  <c r="B147" i="1"/>
  <c r="C147" i="1"/>
  <c r="V147" i="1" s="1"/>
  <c r="E147" i="1"/>
  <c r="Z147" i="1" s="1"/>
  <c r="G147" i="1"/>
  <c r="AB147" i="1" s="1"/>
  <c r="J147" i="1"/>
  <c r="AF147" i="1" s="1"/>
  <c r="K147" i="1"/>
  <c r="L147" i="1"/>
  <c r="M147" i="1"/>
  <c r="N147" i="1"/>
  <c r="AM147" i="1" s="1"/>
  <c r="O147" i="1"/>
  <c r="A148" i="1"/>
  <c r="B148" i="1"/>
  <c r="C148" i="1"/>
  <c r="V148" i="1" s="1"/>
  <c r="E148" i="1"/>
  <c r="Z148" i="1" s="1"/>
  <c r="G148" i="1"/>
  <c r="AB148" i="1" s="1"/>
  <c r="J148" i="1"/>
  <c r="AF148" i="1" s="1"/>
  <c r="K148" i="1"/>
  <c r="L148" i="1"/>
  <c r="M148" i="1"/>
  <c r="N148" i="1"/>
  <c r="AM148" i="1" s="1"/>
  <c r="O148" i="1"/>
  <c r="A149" i="1"/>
  <c r="B149" i="1"/>
  <c r="C149" i="1"/>
  <c r="V149" i="1" s="1"/>
  <c r="E149" i="1"/>
  <c r="Z149" i="1" s="1"/>
  <c r="G149" i="1"/>
  <c r="AB149" i="1" s="1"/>
  <c r="J149" i="1"/>
  <c r="AF149" i="1" s="1"/>
  <c r="K149" i="1"/>
  <c r="L149" i="1"/>
  <c r="M149" i="1"/>
  <c r="N149" i="1"/>
  <c r="AM149" i="1" s="1"/>
  <c r="O149" i="1"/>
  <c r="A150" i="1"/>
  <c r="B150" i="1"/>
  <c r="C150" i="1"/>
  <c r="V150" i="1" s="1"/>
  <c r="E150" i="1"/>
  <c r="Z150" i="1" s="1"/>
  <c r="G150" i="1"/>
  <c r="AB150" i="1" s="1"/>
  <c r="J150" i="1"/>
  <c r="AF150" i="1" s="1"/>
  <c r="K150" i="1"/>
  <c r="L150" i="1"/>
  <c r="M150" i="1"/>
  <c r="N150" i="1"/>
  <c r="AM150" i="1" s="1"/>
  <c r="O150" i="1"/>
  <c r="A151" i="1"/>
  <c r="B151" i="1"/>
  <c r="C151" i="1"/>
  <c r="V151" i="1" s="1"/>
  <c r="E151" i="1"/>
  <c r="Z151" i="1" s="1"/>
  <c r="G151" i="1"/>
  <c r="AB151" i="1" s="1"/>
  <c r="J151" i="1"/>
  <c r="AF151" i="1" s="1"/>
  <c r="K151" i="1"/>
  <c r="L151" i="1"/>
  <c r="M151" i="1"/>
  <c r="N151" i="1"/>
  <c r="AM151" i="1" s="1"/>
  <c r="O151" i="1"/>
  <c r="A152" i="1"/>
  <c r="B152" i="1"/>
  <c r="C152" i="1"/>
  <c r="V152" i="1" s="1"/>
  <c r="E152" i="1"/>
  <c r="Z152" i="1" s="1"/>
  <c r="G152" i="1"/>
  <c r="AB152" i="1" s="1"/>
  <c r="J152" i="1"/>
  <c r="AF152" i="1" s="1"/>
  <c r="K152" i="1"/>
  <c r="L152" i="1"/>
  <c r="M152" i="1"/>
  <c r="N152" i="1"/>
  <c r="AM152" i="1" s="1"/>
  <c r="O152" i="1"/>
  <c r="A153" i="1"/>
  <c r="B153" i="1"/>
  <c r="C153" i="1"/>
  <c r="V153" i="1" s="1"/>
  <c r="E153" i="1"/>
  <c r="Z153" i="1" s="1"/>
  <c r="G153" i="1"/>
  <c r="AB153" i="1" s="1"/>
  <c r="J153" i="1"/>
  <c r="AF153" i="1" s="1"/>
  <c r="K153" i="1"/>
  <c r="L153" i="1"/>
  <c r="M153" i="1"/>
  <c r="N153" i="1"/>
  <c r="AM153" i="1" s="1"/>
  <c r="O153" i="1"/>
  <c r="A154" i="1"/>
  <c r="B154" i="1"/>
  <c r="C154" i="1"/>
  <c r="V154" i="1" s="1"/>
  <c r="E154" i="1"/>
  <c r="Z154" i="1" s="1"/>
  <c r="G154" i="1"/>
  <c r="AB154" i="1" s="1"/>
  <c r="J154" i="1"/>
  <c r="AF154" i="1" s="1"/>
  <c r="K154" i="1"/>
  <c r="L154" i="1"/>
  <c r="M154" i="1"/>
  <c r="N154" i="1"/>
  <c r="AM154" i="1" s="1"/>
  <c r="O154" i="1"/>
  <c r="A155" i="1"/>
  <c r="B155" i="1"/>
  <c r="C155" i="1"/>
  <c r="V155" i="1" s="1"/>
  <c r="E155" i="1"/>
  <c r="Z155" i="1" s="1"/>
  <c r="G155" i="1"/>
  <c r="AB155" i="1" s="1"/>
  <c r="J155" i="1"/>
  <c r="AF155" i="1" s="1"/>
  <c r="K155" i="1"/>
  <c r="L155" i="1"/>
  <c r="M155" i="1"/>
  <c r="N155" i="1"/>
  <c r="AM155" i="1" s="1"/>
  <c r="O155" i="1"/>
  <c r="A156" i="1"/>
  <c r="B156" i="1"/>
  <c r="C156" i="1"/>
  <c r="V156" i="1" s="1"/>
  <c r="E156" i="1"/>
  <c r="Z156" i="1" s="1"/>
  <c r="G156" i="1"/>
  <c r="AB156" i="1" s="1"/>
  <c r="J156" i="1"/>
  <c r="AF156" i="1" s="1"/>
  <c r="K156" i="1"/>
  <c r="L156" i="1"/>
  <c r="M156" i="1"/>
  <c r="N156" i="1"/>
  <c r="AM156" i="1" s="1"/>
  <c r="O156" i="1"/>
  <c r="A157" i="1"/>
  <c r="B157" i="1"/>
  <c r="C157" i="1"/>
  <c r="V157" i="1" s="1"/>
  <c r="E157" i="1"/>
  <c r="Z157" i="1" s="1"/>
  <c r="G157" i="1"/>
  <c r="AB157" i="1" s="1"/>
  <c r="J157" i="1"/>
  <c r="AF157" i="1" s="1"/>
  <c r="K157" i="1"/>
  <c r="L157" i="1"/>
  <c r="M157" i="1"/>
  <c r="N157" i="1"/>
  <c r="AM157" i="1" s="1"/>
  <c r="O157" i="1"/>
  <c r="A158" i="1"/>
  <c r="B158" i="1"/>
  <c r="C158" i="1"/>
  <c r="V158" i="1" s="1"/>
  <c r="E158" i="1"/>
  <c r="Z158" i="1" s="1"/>
  <c r="G158" i="1"/>
  <c r="AB158" i="1" s="1"/>
  <c r="J158" i="1"/>
  <c r="AF158" i="1" s="1"/>
  <c r="K158" i="1"/>
  <c r="L158" i="1"/>
  <c r="M158" i="1"/>
  <c r="N158" i="1"/>
  <c r="AM158" i="1" s="1"/>
  <c r="O158" i="1"/>
  <c r="A159" i="1"/>
  <c r="B159" i="1"/>
  <c r="C159" i="1"/>
  <c r="V159" i="1" s="1"/>
  <c r="E159" i="1"/>
  <c r="Z159" i="1" s="1"/>
  <c r="G159" i="1"/>
  <c r="AB159" i="1" s="1"/>
  <c r="J159" i="1"/>
  <c r="AF159" i="1" s="1"/>
  <c r="K159" i="1"/>
  <c r="L159" i="1"/>
  <c r="M159" i="1"/>
  <c r="N159" i="1"/>
  <c r="AM159" i="1" s="1"/>
  <c r="O159" i="1"/>
  <c r="A160" i="1"/>
  <c r="B160" i="1"/>
  <c r="C160" i="1"/>
  <c r="V160" i="1" s="1"/>
  <c r="E160" i="1"/>
  <c r="Z160" i="1" s="1"/>
  <c r="G160" i="1"/>
  <c r="AB160" i="1" s="1"/>
  <c r="J160" i="1"/>
  <c r="AF160" i="1" s="1"/>
  <c r="K160" i="1"/>
  <c r="L160" i="1"/>
  <c r="M160" i="1"/>
  <c r="N160" i="1"/>
  <c r="AM160" i="1" s="1"/>
  <c r="O160" i="1"/>
  <c r="A161" i="1"/>
  <c r="B161" i="1"/>
  <c r="C161" i="1"/>
  <c r="V161" i="1" s="1"/>
  <c r="E161" i="1"/>
  <c r="Z161" i="1" s="1"/>
  <c r="G161" i="1"/>
  <c r="AB161" i="1" s="1"/>
  <c r="J161" i="1"/>
  <c r="AF161" i="1" s="1"/>
  <c r="K161" i="1"/>
  <c r="L161" i="1"/>
  <c r="M161" i="1"/>
  <c r="N161" i="1"/>
  <c r="AM161" i="1" s="1"/>
  <c r="O161" i="1"/>
  <c r="A162" i="1"/>
  <c r="B162" i="1"/>
  <c r="C162" i="1"/>
  <c r="V162" i="1" s="1"/>
  <c r="E162" i="1"/>
  <c r="Z162" i="1" s="1"/>
  <c r="G162" i="1"/>
  <c r="AB162" i="1" s="1"/>
  <c r="J162" i="1"/>
  <c r="AF162" i="1" s="1"/>
  <c r="K162" i="1"/>
  <c r="L162" i="1"/>
  <c r="M162" i="1"/>
  <c r="N162" i="1"/>
  <c r="AM162" i="1" s="1"/>
  <c r="O162" i="1"/>
  <c r="A163" i="1"/>
  <c r="B163" i="1"/>
  <c r="C163" i="1"/>
  <c r="V163" i="1" s="1"/>
  <c r="E163" i="1"/>
  <c r="Z163" i="1" s="1"/>
  <c r="G163" i="1"/>
  <c r="AB163" i="1" s="1"/>
  <c r="J163" i="1"/>
  <c r="AF163" i="1" s="1"/>
  <c r="K163" i="1"/>
  <c r="L163" i="1"/>
  <c r="M163" i="1"/>
  <c r="N163" i="1"/>
  <c r="AM163" i="1" s="1"/>
  <c r="O163" i="1"/>
  <c r="A164" i="1"/>
  <c r="B164" i="1"/>
  <c r="C164" i="1"/>
  <c r="V164" i="1" s="1"/>
  <c r="E164" i="1"/>
  <c r="Z164" i="1" s="1"/>
  <c r="G164" i="1"/>
  <c r="AB164" i="1" s="1"/>
  <c r="J164" i="1"/>
  <c r="AF164" i="1" s="1"/>
  <c r="K164" i="1"/>
  <c r="L164" i="1"/>
  <c r="M164" i="1"/>
  <c r="N164" i="1"/>
  <c r="AM164" i="1" s="1"/>
  <c r="O164" i="1"/>
  <c r="A165" i="1"/>
  <c r="B165" i="1"/>
  <c r="C165" i="1"/>
  <c r="V165" i="1" s="1"/>
  <c r="E165" i="1"/>
  <c r="Z165" i="1" s="1"/>
  <c r="G165" i="1"/>
  <c r="AB165" i="1" s="1"/>
  <c r="J165" i="1"/>
  <c r="AF165" i="1" s="1"/>
  <c r="K165" i="1"/>
  <c r="L165" i="1"/>
  <c r="M165" i="1"/>
  <c r="N165" i="1"/>
  <c r="AM165" i="1" s="1"/>
  <c r="O165" i="1"/>
  <c r="A166" i="1"/>
  <c r="B166" i="1"/>
  <c r="C166" i="1"/>
  <c r="V166" i="1" s="1"/>
  <c r="E166" i="1"/>
  <c r="Z166" i="1" s="1"/>
  <c r="G166" i="1"/>
  <c r="AB166" i="1" s="1"/>
  <c r="J166" i="1"/>
  <c r="AF166" i="1" s="1"/>
  <c r="K166" i="1"/>
  <c r="L166" i="1"/>
  <c r="M166" i="1"/>
  <c r="N166" i="1"/>
  <c r="AM166" i="1" s="1"/>
  <c r="O166" i="1"/>
  <c r="A167" i="1"/>
  <c r="B167" i="1"/>
  <c r="C167" i="1"/>
  <c r="V167" i="1" s="1"/>
  <c r="E167" i="1"/>
  <c r="Z167" i="1" s="1"/>
  <c r="G167" i="1"/>
  <c r="AB167" i="1" s="1"/>
  <c r="J167" i="1"/>
  <c r="AF167" i="1" s="1"/>
  <c r="K167" i="1"/>
  <c r="L167" i="1"/>
  <c r="M167" i="1"/>
  <c r="N167" i="1"/>
  <c r="AM167" i="1" s="1"/>
  <c r="O167" i="1"/>
  <c r="A168" i="1"/>
  <c r="B168" i="1"/>
  <c r="C168" i="1"/>
  <c r="V168" i="1" s="1"/>
  <c r="E168" i="1"/>
  <c r="Z168" i="1" s="1"/>
  <c r="G168" i="1"/>
  <c r="AB168" i="1" s="1"/>
  <c r="J168" i="1"/>
  <c r="AF168" i="1" s="1"/>
  <c r="K168" i="1"/>
  <c r="L168" i="1"/>
  <c r="M168" i="1"/>
  <c r="N168" i="1"/>
  <c r="AM168" i="1" s="1"/>
  <c r="O168" i="1"/>
  <c r="A169" i="1"/>
  <c r="B169" i="1"/>
  <c r="C169" i="1"/>
  <c r="V169" i="1" s="1"/>
  <c r="E169" i="1"/>
  <c r="Z169" i="1" s="1"/>
  <c r="G169" i="1"/>
  <c r="AB169" i="1" s="1"/>
  <c r="J169" i="1"/>
  <c r="AF169" i="1" s="1"/>
  <c r="K169" i="1"/>
  <c r="L169" i="1"/>
  <c r="M169" i="1"/>
  <c r="N169" i="1"/>
  <c r="AM169" i="1" s="1"/>
  <c r="O169" i="1"/>
  <c r="A170" i="1"/>
  <c r="B170" i="1"/>
  <c r="C170" i="1"/>
  <c r="V170" i="1" s="1"/>
  <c r="E170" i="1"/>
  <c r="Z170" i="1" s="1"/>
  <c r="G170" i="1"/>
  <c r="AB170" i="1" s="1"/>
  <c r="J170" i="1"/>
  <c r="AF170" i="1" s="1"/>
  <c r="K170" i="1"/>
  <c r="L170" i="1"/>
  <c r="M170" i="1"/>
  <c r="N170" i="1"/>
  <c r="AM170" i="1" s="1"/>
  <c r="O170" i="1"/>
  <c r="A171" i="1"/>
  <c r="B171" i="1"/>
  <c r="C171" i="1"/>
  <c r="V171" i="1" s="1"/>
  <c r="E171" i="1"/>
  <c r="Z171" i="1" s="1"/>
  <c r="G171" i="1"/>
  <c r="AB171" i="1" s="1"/>
  <c r="J171" i="1"/>
  <c r="AF171" i="1" s="1"/>
  <c r="K171" i="1"/>
  <c r="L171" i="1"/>
  <c r="M171" i="1"/>
  <c r="N171" i="1"/>
  <c r="AM171" i="1" s="1"/>
  <c r="O171" i="1"/>
  <c r="A172" i="1"/>
  <c r="B172" i="1"/>
  <c r="C172" i="1"/>
  <c r="V172" i="1" s="1"/>
  <c r="E172" i="1"/>
  <c r="Z172" i="1" s="1"/>
  <c r="G172" i="1"/>
  <c r="AB172" i="1" s="1"/>
  <c r="J172" i="1"/>
  <c r="AF172" i="1" s="1"/>
  <c r="K172" i="1"/>
  <c r="L172" i="1"/>
  <c r="M172" i="1"/>
  <c r="N172" i="1"/>
  <c r="AM172" i="1" s="1"/>
  <c r="O172" i="1"/>
  <c r="A173" i="1"/>
  <c r="B173" i="1"/>
  <c r="C173" i="1"/>
  <c r="V173" i="1" s="1"/>
  <c r="E173" i="1"/>
  <c r="Z173" i="1" s="1"/>
  <c r="G173" i="1"/>
  <c r="AB173" i="1" s="1"/>
  <c r="J173" i="1"/>
  <c r="AF173" i="1" s="1"/>
  <c r="K173" i="1"/>
  <c r="L173" i="1"/>
  <c r="M173" i="1"/>
  <c r="N173" i="1"/>
  <c r="AM173" i="1" s="1"/>
  <c r="O173" i="1"/>
  <c r="A174" i="1"/>
  <c r="B174" i="1"/>
  <c r="C174" i="1"/>
  <c r="V174" i="1" s="1"/>
  <c r="E174" i="1"/>
  <c r="Z174" i="1" s="1"/>
  <c r="G174" i="1"/>
  <c r="AB174" i="1" s="1"/>
  <c r="J174" i="1"/>
  <c r="AF174" i="1" s="1"/>
  <c r="K174" i="1"/>
  <c r="L174" i="1"/>
  <c r="M174" i="1"/>
  <c r="N174" i="1"/>
  <c r="AM174" i="1" s="1"/>
  <c r="O174" i="1"/>
  <c r="A175" i="1"/>
  <c r="B175" i="1"/>
  <c r="C175" i="1"/>
  <c r="V175" i="1" s="1"/>
  <c r="E175" i="1"/>
  <c r="Z175" i="1" s="1"/>
  <c r="G175" i="1"/>
  <c r="AB175" i="1" s="1"/>
  <c r="J175" i="1"/>
  <c r="AF175" i="1" s="1"/>
  <c r="K175" i="1"/>
  <c r="L175" i="1"/>
  <c r="M175" i="1"/>
  <c r="N175" i="1"/>
  <c r="AM175" i="1" s="1"/>
  <c r="O175" i="1"/>
  <c r="A176" i="1"/>
  <c r="B176" i="1"/>
  <c r="C176" i="1"/>
  <c r="V176" i="1" s="1"/>
  <c r="E176" i="1"/>
  <c r="Z176" i="1" s="1"/>
  <c r="G176" i="1"/>
  <c r="AB176" i="1" s="1"/>
  <c r="J176" i="1"/>
  <c r="AF176" i="1" s="1"/>
  <c r="K176" i="1"/>
  <c r="L176" i="1"/>
  <c r="M176" i="1"/>
  <c r="N176" i="1"/>
  <c r="AM176" i="1" s="1"/>
  <c r="O176" i="1"/>
  <c r="A177" i="1"/>
  <c r="B177" i="1"/>
  <c r="C177" i="1"/>
  <c r="V177" i="1" s="1"/>
  <c r="E177" i="1"/>
  <c r="Z177" i="1" s="1"/>
  <c r="G177" i="1"/>
  <c r="AB177" i="1" s="1"/>
  <c r="J177" i="1"/>
  <c r="AF177" i="1" s="1"/>
  <c r="K177" i="1"/>
  <c r="L177" i="1"/>
  <c r="M177" i="1"/>
  <c r="N177" i="1"/>
  <c r="AM177" i="1" s="1"/>
  <c r="O177" i="1"/>
  <c r="A178" i="1"/>
  <c r="B178" i="1"/>
  <c r="C178" i="1"/>
  <c r="V178" i="1" s="1"/>
  <c r="E178" i="1"/>
  <c r="Z178" i="1" s="1"/>
  <c r="G178" i="1"/>
  <c r="AB178" i="1" s="1"/>
  <c r="J178" i="1"/>
  <c r="AF178" i="1" s="1"/>
  <c r="K178" i="1"/>
  <c r="L178" i="1"/>
  <c r="M178" i="1"/>
  <c r="N178" i="1"/>
  <c r="AM178" i="1" s="1"/>
  <c r="O178" i="1"/>
  <c r="A179" i="1"/>
  <c r="B179" i="1"/>
  <c r="C179" i="1"/>
  <c r="V179" i="1" s="1"/>
  <c r="E179" i="1"/>
  <c r="Z179" i="1" s="1"/>
  <c r="G179" i="1"/>
  <c r="AB179" i="1" s="1"/>
  <c r="J179" i="1"/>
  <c r="AF179" i="1" s="1"/>
  <c r="K179" i="1"/>
  <c r="L179" i="1"/>
  <c r="M179" i="1"/>
  <c r="N179" i="1"/>
  <c r="AM179" i="1" s="1"/>
  <c r="O179" i="1"/>
  <c r="A180" i="1"/>
  <c r="B180" i="1"/>
  <c r="C180" i="1"/>
  <c r="V180" i="1" s="1"/>
  <c r="E180" i="1"/>
  <c r="Z180" i="1" s="1"/>
  <c r="G180" i="1"/>
  <c r="AB180" i="1" s="1"/>
  <c r="J180" i="1"/>
  <c r="AF180" i="1" s="1"/>
  <c r="K180" i="1"/>
  <c r="L180" i="1"/>
  <c r="M180" i="1"/>
  <c r="N180" i="1"/>
  <c r="AM180" i="1" s="1"/>
  <c r="O180" i="1"/>
  <c r="A181" i="1"/>
  <c r="B181" i="1"/>
  <c r="C181" i="1"/>
  <c r="V181" i="1" s="1"/>
  <c r="E181" i="1"/>
  <c r="Z181" i="1" s="1"/>
  <c r="G181" i="1"/>
  <c r="AB181" i="1" s="1"/>
  <c r="J181" i="1"/>
  <c r="AF181" i="1" s="1"/>
  <c r="K181" i="1"/>
  <c r="L181" i="1"/>
  <c r="M181" i="1"/>
  <c r="N181" i="1"/>
  <c r="AM181" i="1" s="1"/>
  <c r="O181" i="1"/>
  <c r="A182" i="1"/>
  <c r="B182" i="1"/>
  <c r="C182" i="1"/>
  <c r="V182" i="1" s="1"/>
  <c r="E182" i="1"/>
  <c r="Z182" i="1" s="1"/>
  <c r="G182" i="1"/>
  <c r="AB182" i="1" s="1"/>
  <c r="J182" i="1"/>
  <c r="AF182" i="1" s="1"/>
  <c r="K182" i="1"/>
  <c r="L182" i="1"/>
  <c r="M182" i="1"/>
  <c r="N182" i="1"/>
  <c r="AM182" i="1" s="1"/>
  <c r="O182" i="1"/>
  <c r="A183" i="1"/>
  <c r="B183" i="1"/>
  <c r="C183" i="1"/>
  <c r="V183" i="1" s="1"/>
  <c r="E183" i="1"/>
  <c r="Z183" i="1" s="1"/>
  <c r="G183" i="1"/>
  <c r="AB183" i="1" s="1"/>
  <c r="J183" i="1"/>
  <c r="AF183" i="1" s="1"/>
  <c r="K183" i="1"/>
  <c r="L183" i="1"/>
  <c r="M183" i="1"/>
  <c r="N183" i="1"/>
  <c r="AM183" i="1" s="1"/>
  <c r="O183" i="1"/>
  <c r="A184" i="1"/>
  <c r="B184" i="1"/>
  <c r="C184" i="1"/>
  <c r="V184" i="1" s="1"/>
  <c r="E184" i="1"/>
  <c r="Z184" i="1" s="1"/>
  <c r="G184" i="1"/>
  <c r="AB184" i="1" s="1"/>
  <c r="J184" i="1"/>
  <c r="AF184" i="1" s="1"/>
  <c r="K184" i="1"/>
  <c r="L184" i="1"/>
  <c r="M184" i="1"/>
  <c r="N184" i="1"/>
  <c r="AM184" i="1" s="1"/>
  <c r="O184" i="1"/>
  <c r="A185" i="1"/>
  <c r="B185" i="1"/>
  <c r="C185" i="1"/>
  <c r="V185" i="1" s="1"/>
  <c r="E185" i="1"/>
  <c r="Z185" i="1" s="1"/>
  <c r="G185" i="1"/>
  <c r="AB185" i="1" s="1"/>
  <c r="J185" i="1"/>
  <c r="AF185" i="1" s="1"/>
  <c r="K185" i="1"/>
  <c r="L185" i="1"/>
  <c r="M185" i="1"/>
  <c r="N185" i="1"/>
  <c r="AM185" i="1" s="1"/>
  <c r="O185" i="1"/>
  <c r="A186" i="1"/>
  <c r="B186" i="1"/>
  <c r="C186" i="1"/>
  <c r="V186" i="1" s="1"/>
  <c r="E186" i="1"/>
  <c r="Z186" i="1" s="1"/>
  <c r="G186" i="1"/>
  <c r="AB186" i="1" s="1"/>
  <c r="J186" i="1"/>
  <c r="AF186" i="1" s="1"/>
  <c r="K186" i="1"/>
  <c r="L186" i="1"/>
  <c r="M186" i="1"/>
  <c r="N186" i="1"/>
  <c r="AM186" i="1" s="1"/>
  <c r="O186" i="1"/>
  <c r="A187" i="1"/>
  <c r="B187" i="1"/>
  <c r="C187" i="1"/>
  <c r="V187" i="1" s="1"/>
  <c r="E187" i="1"/>
  <c r="Z187" i="1" s="1"/>
  <c r="G187" i="1"/>
  <c r="AB187" i="1" s="1"/>
  <c r="J187" i="1"/>
  <c r="AF187" i="1" s="1"/>
  <c r="K187" i="1"/>
  <c r="L187" i="1"/>
  <c r="M187" i="1"/>
  <c r="N187" i="1"/>
  <c r="AM187" i="1" s="1"/>
  <c r="O187" i="1"/>
  <c r="A188" i="1"/>
  <c r="B188" i="1"/>
  <c r="C188" i="1"/>
  <c r="V188" i="1" s="1"/>
  <c r="E188" i="1"/>
  <c r="Z188" i="1" s="1"/>
  <c r="G188" i="1"/>
  <c r="AB188" i="1" s="1"/>
  <c r="J188" i="1"/>
  <c r="AF188" i="1" s="1"/>
  <c r="K188" i="1"/>
  <c r="L188" i="1"/>
  <c r="M188" i="1"/>
  <c r="N188" i="1"/>
  <c r="AM188" i="1" s="1"/>
  <c r="O188" i="1"/>
  <c r="A189" i="1"/>
  <c r="B189" i="1"/>
  <c r="C189" i="1"/>
  <c r="V189" i="1" s="1"/>
  <c r="E189" i="1"/>
  <c r="Z189" i="1" s="1"/>
  <c r="G189" i="1"/>
  <c r="AB189" i="1" s="1"/>
  <c r="J189" i="1"/>
  <c r="AF189" i="1" s="1"/>
  <c r="K189" i="1"/>
  <c r="L189" i="1"/>
  <c r="M189" i="1"/>
  <c r="N189" i="1"/>
  <c r="AM189" i="1" s="1"/>
  <c r="O189" i="1"/>
  <c r="A190" i="1"/>
  <c r="B190" i="1"/>
  <c r="C190" i="1"/>
  <c r="V190" i="1" s="1"/>
  <c r="E190" i="1"/>
  <c r="Z190" i="1" s="1"/>
  <c r="G190" i="1"/>
  <c r="AB190" i="1" s="1"/>
  <c r="J190" i="1"/>
  <c r="AF190" i="1" s="1"/>
  <c r="K190" i="1"/>
  <c r="L190" i="1"/>
  <c r="M190" i="1"/>
  <c r="N190" i="1"/>
  <c r="AM190" i="1" s="1"/>
  <c r="O190" i="1"/>
  <c r="A191" i="1"/>
  <c r="B191" i="1"/>
  <c r="C191" i="1"/>
  <c r="V191" i="1" s="1"/>
  <c r="E191" i="1"/>
  <c r="Z191" i="1" s="1"/>
  <c r="G191" i="1"/>
  <c r="AB191" i="1" s="1"/>
  <c r="J191" i="1"/>
  <c r="AF191" i="1" s="1"/>
  <c r="K191" i="1"/>
  <c r="L191" i="1"/>
  <c r="M191" i="1"/>
  <c r="N191" i="1"/>
  <c r="AM191" i="1" s="1"/>
  <c r="O191" i="1"/>
  <c r="A192" i="1"/>
  <c r="B192" i="1"/>
  <c r="C192" i="1"/>
  <c r="V192" i="1" s="1"/>
  <c r="E192" i="1"/>
  <c r="Z192" i="1" s="1"/>
  <c r="G192" i="1"/>
  <c r="AB192" i="1" s="1"/>
  <c r="J192" i="1"/>
  <c r="AF192" i="1" s="1"/>
  <c r="K192" i="1"/>
  <c r="L192" i="1"/>
  <c r="M192" i="1"/>
  <c r="N192" i="1"/>
  <c r="AM192" i="1" s="1"/>
  <c r="O192" i="1"/>
  <c r="A193" i="1"/>
  <c r="B193" i="1"/>
  <c r="C193" i="1"/>
  <c r="V193" i="1" s="1"/>
  <c r="E193" i="1"/>
  <c r="Z193" i="1" s="1"/>
  <c r="G193" i="1"/>
  <c r="AB193" i="1" s="1"/>
  <c r="J193" i="1"/>
  <c r="AF193" i="1" s="1"/>
  <c r="K193" i="1"/>
  <c r="L193" i="1"/>
  <c r="M193" i="1"/>
  <c r="N193" i="1"/>
  <c r="AM193" i="1" s="1"/>
  <c r="O193" i="1"/>
  <c r="A194" i="1"/>
  <c r="B194" i="1"/>
  <c r="C194" i="1"/>
  <c r="V194" i="1" s="1"/>
  <c r="E194" i="1"/>
  <c r="Z194" i="1" s="1"/>
  <c r="G194" i="1"/>
  <c r="AB194" i="1" s="1"/>
  <c r="J194" i="1"/>
  <c r="AF194" i="1" s="1"/>
  <c r="K194" i="1"/>
  <c r="L194" i="1"/>
  <c r="M194" i="1"/>
  <c r="N194" i="1"/>
  <c r="AM194" i="1" s="1"/>
  <c r="O194" i="1"/>
  <c r="A195" i="1"/>
  <c r="B195" i="1"/>
  <c r="C195" i="1"/>
  <c r="V195" i="1" s="1"/>
  <c r="E195" i="1"/>
  <c r="Z195" i="1" s="1"/>
  <c r="G195" i="1"/>
  <c r="AB195" i="1" s="1"/>
  <c r="J195" i="1"/>
  <c r="AF195" i="1" s="1"/>
  <c r="K195" i="1"/>
  <c r="L195" i="1"/>
  <c r="M195" i="1"/>
  <c r="N195" i="1"/>
  <c r="AM195" i="1" s="1"/>
  <c r="O195" i="1"/>
  <c r="A196" i="1"/>
  <c r="B196" i="1"/>
  <c r="C196" i="1"/>
  <c r="V196" i="1" s="1"/>
  <c r="E196" i="1"/>
  <c r="Z196" i="1" s="1"/>
  <c r="G196" i="1"/>
  <c r="AB196" i="1" s="1"/>
  <c r="J196" i="1"/>
  <c r="AF196" i="1" s="1"/>
  <c r="K196" i="1"/>
  <c r="L196" i="1"/>
  <c r="M196" i="1"/>
  <c r="N196" i="1"/>
  <c r="AM196" i="1" s="1"/>
  <c r="O196" i="1"/>
  <c r="A197" i="1"/>
  <c r="B197" i="1"/>
  <c r="C197" i="1"/>
  <c r="V197" i="1" s="1"/>
  <c r="E197" i="1"/>
  <c r="Z197" i="1" s="1"/>
  <c r="G197" i="1"/>
  <c r="AB197" i="1" s="1"/>
  <c r="J197" i="1"/>
  <c r="AF197" i="1" s="1"/>
  <c r="K197" i="1"/>
  <c r="L197" i="1"/>
  <c r="M197" i="1"/>
  <c r="N197" i="1"/>
  <c r="AM197" i="1" s="1"/>
  <c r="O197" i="1"/>
  <c r="A198" i="1"/>
  <c r="B198" i="1"/>
  <c r="C198" i="1"/>
  <c r="V198" i="1" s="1"/>
  <c r="E198" i="1"/>
  <c r="Z198" i="1" s="1"/>
  <c r="G198" i="1"/>
  <c r="AB198" i="1" s="1"/>
  <c r="J198" i="1"/>
  <c r="AF198" i="1" s="1"/>
  <c r="K198" i="1"/>
  <c r="L198" i="1"/>
  <c r="M198" i="1"/>
  <c r="N198" i="1"/>
  <c r="AM198" i="1" s="1"/>
  <c r="O198" i="1"/>
  <c r="A199" i="1"/>
  <c r="B199" i="1"/>
  <c r="C199" i="1"/>
  <c r="V199" i="1" s="1"/>
  <c r="E199" i="1"/>
  <c r="Z199" i="1" s="1"/>
  <c r="G199" i="1"/>
  <c r="AB199" i="1" s="1"/>
  <c r="J199" i="1"/>
  <c r="AF199" i="1" s="1"/>
  <c r="K199" i="1"/>
  <c r="L199" i="1"/>
  <c r="M199" i="1"/>
  <c r="N199" i="1"/>
  <c r="AM199" i="1" s="1"/>
  <c r="O199" i="1"/>
  <c r="A200" i="1"/>
  <c r="B200" i="1"/>
  <c r="C200" i="1"/>
  <c r="V200" i="1" s="1"/>
  <c r="E200" i="1"/>
  <c r="Z200" i="1" s="1"/>
  <c r="G200" i="1"/>
  <c r="AB200" i="1" s="1"/>
  <c r="J200" i="1"/>
  <c r="AF200" i="1" s="1"/>
  <c r="K200" i="1"/>
  <c r="L200" i="1"/>
  <c r="M200" i="1"/>
  <c r="N200" i="1"/>
  <c r="AM200" i="1" s="1"/>
  <c r="O200" i="1"/>
  <c r="B44" i="1"/>
  <c r="B46" i="1"/>
  <c r="B47" i="1"/>
  <c r="B48" i="1"/>
  <c r="B51" i="1"/>
  <c r="B52" i="1"/>
  <c r="B54" i="1"/>
  <c r="B55" i="1"/>
  <c r="B38" i="2"/>
  <c r="B56" i="1" s="1"/>
  <c r="AL60" i="1" l="1"/>
  <c r="AJ91" i="1"/>
  <c r="AH91" i="1"/>
  <c r="AH180" i="1"/>
  <c r="AJ180" i="1"/>
  <c r="U135" i="1"/>
  <c r="W135" i="1"/>
  <c r="X135" i="1"/>
  <c r="AH100" i="1"/>
  <c r="AJ100" i="1"/>
  <c r="AJ60" i="1"/>
  <c r="AH60" i="1"/>
  <c r="AJ149" i="1"/>
  <c r="AH149" i="1"/>
  <c r="AH87" i="1"/>
  <c r="AJ87" i="1"/>
  <c r="AH67" i="1"/>
  <c r="AJ67" i="1"/>
  <c r="AK65" i="1"/>
  <c r="AL65" i="1"/>
  <c r="U62" i="1"/>
  <c r="AE62" i="1"/>
  <c r="X62" i="1"/>
  <c r="W62" i="1"/>
  <c r="AL52" i="1"/>
  <c r="AL50" i="1"/>
  <c r="AK50" i="1"/>
  <c r="AJ196" i="1"/>
  <c r="AH196" i="1"/>
  <c r="AL194" i="1"/>
  <c r="U191" i="1"/>
  <c r="W191" i="1"/>
  <c r="X191" i="1"/>
  <c r="AH176" i="1"/>
  <c r="AJ176" i="1"/>
  <c r="AL174" i="1"/>
  <c r="AK174" i="1"/>
  <c r="AE171" i="1"/>
  <c r="U171" i="1"/>
  <c r="W171" i="1"/>
  <c r="X171" i="1"/>
  <c r="R162" i="1" a="1"/>
  <c r="R162" i="1" s="1"/>
  <c r="AJ156" i="1"/>
  <c r="AH156" i="1"/>
  <c r="AL154" i="1"/>
  <c r="U151" i="1"/>
  <c r="X151" i="1"/>
  <c r="W151" i="1"/>
  <c r="AH136" i="1"/>
  <c r="AJ136" i="1"/>
  <c r="AL134" i="1"/>
  <c r="AK134" i="1"/>
  <c r="U131" i="1"/>
  <c r="W131" i="1"/>
  <c r="X131" i="1"/>
  <c r="AH116" i="1"/>
  <c r="AJ116" i="1"/>
  <c r="AL114" i="1"/>
  <c r="U111" i="1"/>
  <c r="X111" i="1"/>
  <c r="W111" i="1"/>
  <c r="R102" i="1" a="1"/>
  <c r="R102" i="1" s="1"/>
  <c r="AH96" i="1"/>
  <c r="AJ96" i="1"/>
  <c r="AL94" i="1"/>
  <c r="AK94" i="1"/>
  <c r="U91" i="1"/>
  <c r="AE91" i="1"/>
  <c r="X91" i="1"/>
  <c r="W91" i="1"/>
  <c r="AH76" i="1"/>
  <c r="AJ76" i="1"/>
  <c r="AL74" i="1"/>
  <c r="U71" i="1"/>
  <c r="X71" i="1"/>
  <c r="W71" i="1"/>
  <c r="AH56" i="1"/>
  <c r="AJ56" i="1"/>
  <c r="AH54" i="1"/>
  <c r="AJ54" i="1"/>
  <c r="AL47" i="1"/>
  <c r="U199" i="1"/>
  <c r="AE199" i="1"/>
  <c r="X199" i="1"/>
  <c r="W199" i="1"/>
  <c r="AL182" i="1"/>
  <c r="AH104" i="1"/>
  <c r="AJ104" i="1"/>
  <c r="AL82" i="1"/>
  <c r="AH64" i="1"/>
  <c r="AJ64" i="1"/>
  <c r="AK62" i="1"/>
  <c r="AL62" i="1"/>
  <c r="U59" i="1"/>
  <c r="AE59" i="1"/>
  <c r="W59" i="1"/>
  <c r="X59" i="1"/>
  <c r="AL131" i="1"/>
  <c r="AK131" i="1"/>
  <c r="AL111" i="1"/>
  <c r="AL160" i="1"/>
  <c r="AH122" i="1"/>
  <c r="AJ122" i="1"/>
  <c r="AL109" i="1"/>
  <c r="U86" i="1"/>
  <c r="W86" i="1"/>
  <c r="X86" i="1"/>
  <c r="AH71" i="1"/>
  <c r="AJ71" i="1"/>
  <c r="AL198" i="1"/>
  <c r="AK198" i="1"/>
  <c r="R146" i="1" a="1"/>
  <c r="R146" i="1" s="1"/>
  <c r="W164" i="1"/>
  <c r="U164" i="1"/>
  <c r="X164" i="1"/>
  <c r="AL107" i="1"/>
  <c r="U193" i="1"/>
  <c r="AE193" i="1"/>
  <c r="W193" i="1"/>
  <c r="X193" i="1"/>
  <c r="AL156" i="1"/>
  <c r="AE113" i="1"/>
  <c r="U113" i="1"/>
  <c r="X113" i="1"/>
  <c r="W113" i="1"/>
  <c r="AH147" i="1"/>
  <c r="AJ147" i="1"/>
  <c r="AJ127" i="1"/>
  <c r="AH127" i="1"/>
  <c r="U102" i="1"/>
  <c r="W102" i="1"/>
  <c r="X102" i="1"/>
  <c r="U82" i="1"/>
  <c r="AE82" i="1"/>
  <c r="W82" i="1"/>
  <c r="X82" i="1"/>
  <c r="U200" i="1"/>
  <c r="W200" i="1"/>
  <c r="X200" i="1"/>
  <c r="AK46" i="1"/>
  <c r="AL46" i="1"/>
  <c r="AL192" i="1"/>
  <c r="AK192" i="1"/>
  <c r="AL152" i="1"/>
  <c r="AJ134" i="1"/>
  <c r="AH134" i="1"/>
  <c r="AL112" i="1"/>
  <c r="U109" i="1"/>
  <c r="W109" i="1"/>
  <c r="X109" i="1"/>
  <c r="AK92" i="1"/>
  <c r="AL92" i="1"/>
  <c r="U89" i="1"/>
  <c r="AE89" i="1"/>
  <c r="X89" i="1"/>
  <c r="W89" i="1"/>
  <c r="AJ74" i="1"/>
  <c r="AH74" i="1"/>
  <c r="U69" i="1"/>
  <c r="W69" i="1"/>
  <c r="X69" i="1"/>
  <c r="AL44" i="1"/>
  <c r="U56" i="1"/>
  <c r="X56" i="1"/>
  <c r="W56" i="1"/>
  <c r="AE198" i="1"/>
  <c r="W198" i="1"/>
  <c r="X198" i="1"/>
  <c r="U198" i="1"/>
  <c r="R189" i="1" a="1"/>
  <c r="R189" i="1" s="1"/>
  <c r="AJ183" i="1"/>
  <c r="AH183" i="1"/>
  <c r="AL181" i="1"/>
  <c r="AK181" i="1"/>
  <c r="U178" i="1"/>
  <c r="W178" i="1"/>
  <c r="X178" i="1"/>
  <c r="AH163" i="1"/>
  <c r="AJ163" i="1"/>
  <c r="AL161" i="1"/>
  <c r="AE158" i="1"/>
  <c r="U158" i="1"/>
  <c r="X158" i="1"/>
  <c r="W158" i="1"/>
  <c r="R149" i="1" a="1"/>
  <c r="R149" i="1" s="1"/>
  <c r="AH143" i="1"/>
  <c r="AJ143" i="1"/>
  <c r="AL141" i="1"/>
  <c r="AK141" i="1"/>
  <c r="U138" i="1"/>
  <c r="W138" i="1"/>
  <c r="X138" i="1"/>
  <c r="AH123" i="1"/>
  <c r="AJ123" i="1"/>
  <c r="AL121" i="1"/>
  <c r="U118" i="1"/>
  <c r="W118" i="1"/>
  <c r="X118" i="1"/>
  <c r="R109" i="1" a="1"/>
  <c r="R109" i="1" s="1"/>
  <c r="AH103" i="1"/>
  <c r="AJ103" i="1"/>
  <c r="AL101" i="1"/>
  <c r="U98" i="1"/>
  <c r="W98" i="1"/>
  <c r="X98" i="1"/>
  <c r="AH83" i="1"/>
  <c r="AJ83" i="1"/>
  <c r="AL81" i="1"/>
  <c r="U78" i="1"/>
  <c r="X78" i="1"/>
  <c r="W78" i="1"/>
  <c r="AJ63" i="1"/>
  <c r="AH63" i="1"/>
  <c r="AK61" i="1"/>
  <c r="AL61" i="1"/>
  <c r="U58" i="1"/>
  <c r="X58" i="1"/>
  <c r="W58" i="1"/>
  <c r="AH48" i="1"/>
  <c r="AJ48" i="1"/>
  <c r="AH46" i="1"/>
  <c r="AJ46" i="1"/>
  <c r="R121" i="1" a="1"/>
  <c r="R121" i="1" s="1"/>
  <c r="U90" i="1"/>
  <c r="W90" i="1"/>
  <c r="X90" i="1"/>
  <c r="AL45" i="1"/>
  <c r="U179" i="1"/>
  <c r="AE179" i="1"/>
  <c r="X179" i="1"/>
  <c r="W179" i="1"/>
  <c r="AL162" i="1"/>
  <c r="AL102" i="1"/>
  <c r="AH193" i="1"/>
  <c r="AJ193" i="1"/>
  <c r="R179" i="1" a="1"/>
  <c r="R179" i="1" s="1"/>
  <c r="R139" i="1" a="1"/>
  <c r="R139" i="1" s="1"/>
  <c r="U128" i="1"/>
  <c r="W128" i="1"/>
  <c r="X128" i="1"/>
  <c r="AH93" i="1"/>
  <c r="AJ93" i="1"/>
  <c r="R59" i="1" a="1"/>
  <c r="R59" i="1" s="1"/>
  <c r="R168" i="1" a="1"/>
  <c r="R168" i="1" s="1"/>
  <c r="R148" i="1" a="1"/>
  <c r="R148" i="1" s="1"/>
  <c r="AL80" i="1"/>
  <c r="AH62" i="1"/>
  <c r="AJ62" i="1"/>
  <c r="U155" i="1"/>
  <c r="X155" i="1"/>
  <c r="W155" i="1"/>
  <c r="AJ140" i="1"/>
  <c r="AH140" i="1"/>
  <c r="AH80" i="1"/>
  <c r="AJ80" i="1"/>
  <c r="U184" i="1"/>
  <c r="AE184" i="1"/>
  <c r="X184" i="1"/>
  <c r="W184" i="1"/>
  <c r="AL147" i="1"/>
  <c r="U84" i="1"/>
  <c r="X84" i="1"/>
  <c r="W84" i="1"/>
  <c r="AJ69" i="1"/>
  <c r="AH69" i="1"/>
  <c r="U64" i="1"/>
  <c r="W64" i="1"/>
  <c r="X64" i="1"/>
  <c r="R164" i="1" a="1"/>
  <c r="R164" i="1" s="1"/>
  <c r="R144" i="1" a="1"/>
  <c r="R144" i="1" s="1"/>
  <c r="AE93" i="1"/>
  <c r="U93" i="1"/>
  <c r="X93" i="1"/>
  <c r="W93" i="1"/>
  <c r="R49" i="1" a="1"/>
  <c r="R49" i="1" s="1"/>
  <c r="AH187" i="1"/>
  <c r="AJ187" i="1"/>
  <c r="AL145" i="1"/>
  <c r="AH85" i="1"/>
  <c r="AJ85" i="1"/>
  <c r="AJ174" i="1"/>
  <c r="AH174" i="1"/>
  <c r="AH154" i="1"/>
  <c r="AJ154" i="1"/>
  <c r="AH94" i="1"/>
  <c r="AJ94" i="1"/>
  <c r="AK72" i="1"/>
  <c r="AL72" i="1"/>
  <c r="AE55" i="1"/>
  <c r="U55" i="1"/>
  <c r="W55" i="1"/>
  <c r="X55" i="1"/>
  <c r="AJ192" i="1"/>
  <c r="AH192" i="1"/>
  <c r="AL190" i="1"/>
  <c r="AE187" i="1"/>
  <c r="U187" i="1"/>
  <c r="W187" i="1"/>
  <c r="X187" i="1"/>
  <c r="AH172" i="1"/>
  <c r="AJ172" i="1"/>
  <c r="AL170" i="1"/>
  <c r="AK170" i="1"/>
  <c r="U167" i="1"/>
  <c r="X167" i="1"/>
  <c r="W167" i="1"/>
  <c r="AH152" i="1"/>
  <c r="AJ152" i="1"/>
  <c r="AL150" i="1"/>
  <c r="U147" i="1"/>
  <c r="AE147" i="1"/>
  <c r="X147" i="1"/>
  <c r="W147" i="1"/>
  <c r="AH132" i="1"/>
  <c r="AJ132" i="1"/>
  <c r="AL130" i="1"/>
  <c r="AK130" i="1"/>
  <c r="U127" i="1"/>
  <c r="X127" i="1"/>
  <c r="W127" i="1"/>
  <c r="AH112" i="1"/>
  <c r="AJ112" i="1"/>
  <c r="AL110" i="1"/>
  <c r="AE107" i="1"/>
  <c r="U107" i="1"/>
  <c r="X107" i="1"/>
  <c r="W107" i="1"/>
  <c r="R98" i="1" a="1"/>
  <c r="R98" i="1" s="1"/>
  <c r="AH92" i="1"/>
  <c r="AJ92" i="1"/>
  <c r="AL90" i="1"/>
  <c r="AK90" i="1"/>
  <c r="U87" i="1"/>
  <c r="W87" i="1"/>
  <c r="X87" i="1"/>
  <c r="AJ72" i="1"/>
  <c r="AH72" i="1"/>
  <c r="AL70" i="1"/>
  <c r="U67" i="1"/>
  <c r="X67" i="1"/>
  <c r="W67" i="1"/>
  <c r="R58" i="1" a="1"/>
  <c r="R58" i="1" s="1"/>
  <c r="AJ44" i="1"/>
  <c r="AH44" i="1"/>
  <c r="AJ75" i="1"/>
  <c r="AH75" i="1"/>
  <c r="AH51" i="1"/>
  <c r="AJ51" i="1"/>
  <c r="AH164" i="1"/>
  <c r="AJ164" i="1"/>
  <c r="AL142" i="1"/>
  <c r="AJ124" i="1"/>
  <c r="AH124" i="1"/>
  <c r="AJ49" i="1"/>
  <c r="AH49" i="1"/>
  <c r="R119" i="1" a="1"/>
  <c r="R119" i="1" s="1"/>
  <c r="U88" i="1"/>
  <c r="W88" i="1"/>
  <c r="X88" i="1"/>
  <c r="AL71" i="1"/>
  <c r="AJ142" i="1"/>
  <c r="AH142" i="1"/>
  <c r="U97" i="1"/>
  <c r="X97" i="1"/>
  <c r="W97" i="1"/>
  <c r="AH82" i="1"/>
  <c r="AJ82" i="1"/>
  <c r="AL189" i="1"/>
  <c r="AK189" i="1"/>
  <c r="R117" i="1" a="1"/>
  <c r="R117" i="1" s="1"/>
  <c r="AH160" i="1"/>
  <c r="AJ160" i="1"/>
  <c r="AH189" i="1"/>
  <c r="AJ189" i="1"/>
  <c r="AH129" i="1"/>
  <c r="AJ129" i="1"/>
  <c r="AL176" i="1"/>
  <c r="AH158" i="1"/>
  <c r="AJ158" i="1"/>
  <c r="AL56" i="1"/>
  <c r="U162" i="1"/>
  <c r="W162" i="1"/>
  <c r="X162" i="1"/>
  <c r="W142" i="1"/>
  <c r="X142" i="1"/>
  <c r="U142" i="1"/>
  <c r="U180" i="1"/>
  <c r="W180" i="1"/>
  <c r="X180" i="1"/>
  <c r="AH125" i="1"/>
  <c r="AJ125" i="1"/>
  <c r="AH105" i="1"/>
  <c r="AJ105" i="1"/>
  <c r="U100" i="1"/>
  <c r="X100" i="1"/>
  <c r="W100" i="1"/>
  <c r="AJ65" i="1"/>
  <c r="AH65" i="1"/>
  <c r="AJ52" i="1"/>
  <c r="AH52" i="1"/>
  <c r="U189" i="1"/>
  <c r="W189" i="1"/>
  <c r="X189" i="1"/>
  <c r="AL172" i="1"/>
  <c r="AL132" i="1"/>
  <c r="AJ114" i="1"/>
  <c r="AH114" i="1"/>
  <c r="U54" i="1"/>
  <c r="AE54" i="1"/>
  <c r="W54" i="1"/>
  <c r="X54" i="1"/>
  <c r="U176" i="1"/>
  <c r="AE176" i="1"/>
  <c r="X176" i="1"/>
  <c r="W176" i="1"/>
  <c r="U156" i="1"/>
  <c r="W156" i="1"/>
  <c r="X156" i="1"/>
  <c r="AL139" i="1"/>
  <c r="R127" i="1" a="1"/>
  <c r="R127" i="1" s="1"/>
  <c r="AJ121" i="1"/>
  <c r="AH121" i="1"/>
  <c r="AL119" i="1"/>
  <c r="AK119" i="1"/>
  <c r="U116" i="1"/>
  <c r="AE116" i="1"/>
  <c r="W116" i="1"/>
  <c r="X116" i="1"/>
  <c r="R107" i="1" a="1"/>
  <c r="R107" i="1" s="1"/>
  <c r="AJ101" i="1"/>
  <c r="AH101" i="1"/>
  <c r="AL99" i="1"/>
  <c r="U96" i="1"/>
  <c r="W96" i="1"/>
  <c r="X96" i="1"/>
  <c r="AJ81" i="1"/>
  <c r="AH81" i="1"/>
  <c r="AK79" i="1"/>
  <c r="AL79" i="1"/>
  <c r="U76" i="1"/>
  <c r="AE76" i="1"/>
  <c r="W76" i="1"/>
  <c r="X76" i="1"/>
  <c r="R67" i="1" a="1"/>
  <c r="R67" i="1" s="1"/>
  <c r="AH61" i="1"/>
  <c r="AJ61" i="1"/>
  <c r="AL59" i="1"/>
  <c r="AH195" i="1"/>
  <c r="AJ195" i="1"/>
  <c r="U170" i="1"/>
  <c r="AE170" i="1"/>
  <c r="X170" i="1"/>
  <c r="W170" i="1"/>
  <c r="AK153" i="1"/>
  <c r="AL153" i="1"/>
  <c r="AH135" i="1"/>
  <c r="AJ135" i="1"/>
  <c r="U70" i="1"/>
  <c r="AE70" i="1"/>
  <c r="W70" i="1"/>
  <c r="X70" i="1"/>
  <c r="W119" i="1"/>
  <c r="X119" i="1"/>
  <c r="U119" i="1"/>
  <c r="U168" i="1"/>
  <c r="W168" i="1"/>
  <c r="X168" i="1"/>
  <c r="U68" i="1"/>
  <c r="X68" i="1"/>
  <c r="W68" i="1"/>
  <c r="AK180" i="1"/>
  <c r="AL180" i="1"/>
  <c r="U117" i="1"/>
  <c r="X117" i="1"/>
  <c r="AE117" i="1"/>
  <c r="W117" i="1"/>
  <c r="AL100" i="1"/>
  <c r="U186" i="1"/>
  <c r="X186" i="1"/>
  <c r="W186" i="1"/>
  <c r="AL169" i="1"/>
  <c r="AE166" i="1"/>
  <c r="U166" i="1"/>
  <c r="X166" i="1"/>
  <c r="W166" i="1"/>
  <c r="AL149" i="1"/>
  <c r="AK149" i="1"/>
  <c r="AH131" i="1"/>
  <c r="AJ131" i="1"/>
  <c r="AH111" i="1"/>
  <c r="AJ111" i="1"/>
  <c r="U53" i="1"/>
  <c r="W53" i="1"/>
  <c r="X53" i="1"/>
  <c r="AH120" i="1"/>
  <c r="AJ120" i="1"/>
  <c r="R86" i="1" a="1"/>
  <c r="R86" i="1" s="1"/>
  <c r="AL187" i="1"/>
  <c r="U144" i="1"/>
  <c r="AE144" i="1"/>
  <c r="W144" i="1"/>
  <c r="X144" i="1"/>
  <c r="AH98" i="1"/>
  <c r="AJ98" i="1"/>
  <c r="AH78" i="1"/>
  <c r="AJ78" i="1"/>
  <c r="U45" i="1"/>
  <c r="X45" i="1"/>
  <c r="W45" i="1"/>
  <c r="AL125" i="1"/>
  <c r="AL105" i="1"/>
  <c r="AK105" i="1"/>
  <c r="U120" i="1"/>
  <c r="W120" i="1"/>
  <c r="X120" i="1"/>
  <c r="AL83" i="1"/>
  <c r="AK83" i="1"/>
  <c r="AL179" i="1"/>
  <c r="AK179" i="1"/>
  <c r="AK159" i="1"/>
  <c r="AL159" i="1"/>
  <c r="AH141" i="1"/>
  <c r="AJ141" i="1"/>
  <c r="U52" i="1"/>
  <c r="X52" i="1"/>
  <c r="W52" i="1"/>
  <c r="AH190" i="1"/>
  <c r="AJ190" i="1"/>
  <c r="AL188" i="1"/>
  <c r="U185" i="1"/>
  <c r="AE185" i="1"/>
  <c r="X185" i="1"/>
  <c r="W185" i="1"/>
  <c r="R176" i="1" a="1"/>
  <c r="R176" i="1" s="1"/>
  <c r="AH170" i="1"/>
  <c r="AJ170" i="1"/>
  <c r="AL168" i="1"/>
  <c r="U165" i="1"/>
  <c r="W165" i="1"/>
  <c r="X165" i="1"/>
  <c r="AJ150" i="1"/>
  <c r="AH150" i="1"/>
  <c r="AL148" i="1"/>
  <c r="AK148" i="1"/>
  <c r="AE145" i="1"/>
  <c r="U145" i="1"/>
  <c r="X145" i="1"/>
  <c r="W145" i="1"/>
  <c r="R136" i="1" a="1"/>
  <c r="R136" i="1" s="1"/>
  <c r="AH130" i="1"/>
  <c r="AJ130" i="1"/>
  <c r="AL128" i="1"/>
  <c r="U125" i="1"/>
  <c r="W125" i="1"/>
  <c r="X125" i="1"/>
  <c r="AJ110" i="1"/>
  <c r="AH110" i="1"/>
  <c r="AL108" i="1"/>
  <c r="U105" i="1"/>
  <c r="X105" i="1"/>
  <c r="W105" i="1"/>
  <c r="AH90" i="1"/>
  <c r="AJ90" i="1"/>
  <c r="AL88" i="1"/>
  <c r="U85" i="1"/>
  <c r="X85" i="1"/>
  <c r="W85" i="1"/>
  <c r="AH70" i="1"/>
  <c r="AJ70" i="1"/>
  <c r="AL68" i="1"/>
  <c r="AK68" i="1"/>
  <c r="U65" i="1"/>
  <c r="AE65" i="1"/>
  <c r="W65" i="1"/>
  <c r="X65" i="1"/>
  <c r="R52" i="1" a="1"/>
  <c r="R52" i="1" s="1"/>
  <c r="AE50" i="1"/>
  <c r="U50" i="1"/>
  <c r="X50" i="1"/>
  <c r="W50" i="1"/>
  <c r="AL122" i="1"/>
  <c r="U99" i="1"/>
  <c r="W99" i="1"/>
  <c r="X99" i="1"/>
  <c r="AH84" i="1"/>
  <c r="AJ84" i="1"/>
  <c r="AL191" i="1"/>
  <c r="AK191" i="1"/>
  <c r="AH173" i="1"/>
  <c r="AJ173" i="1"/>
  <c r="AL151" i="1"/>
  <c r="AK151" i="1"/>
  <c r="AH133" i="1"/>
  <c r="AJ133" i="1"/>
  <c r="AH113" i="1"/>
  <c r="AJ113" i="1"/>
  <c r="U197" i="1"/>
  <c r="X197" i="1"/>
  <c r="W197" i="1"/>
  <c r="AE177" i="1"/>
  <c r="U177" i="1"/>
  <c r="W177" i="1"/>
  <c r="X177" i="1"/>
  <c r="AE157" i="1"/>
  <c r="U157" i="1"/>
  <c r="X157" i="1"/>
  <c r="W157" i="1"/>
  <c r="U137" i="1"/>
  <c r="AE137" i="1"/>
  <c r="W137" i="1"/>
  <c r="X137" i="1"/>
  <c r="AJ191" i="1"/>
  <c r="AH191" i="1"/>
  <c r="AH171" i="1"/>
  <c r="AJ171" i="1"/>
  <c r="AH151" i="1"/>
  <c r="AJ151" i="1"/>
  <c r="R137" i="1" a="1"/>
  <c r="R137" i="1" s="1"/>
  <c r="R97" i="1" a="1"/>
  <c r="R97" i="1" s="1"/>
  <c r="AL89" i="1"/>
  <c r="AL69" i="1"/>
  <c r="R166" i="1" a="1"/>
  <c r="R166" i="1" s="1"/>
  <c r="U95" i="1"/>
  <c r="X95" i="1"/>
  <c r="W95" i="1"/>
  <c r="AL78" i="1"/>
  <c r="AH169" i="1"/>
  <c r="AJ169" i="1"/>
  <c r="AL127" i="1"/>
  <c r="U104" i="1"/>
  <c r="W104" i="1"/>
  <c r="X104" i="1"/>
  <c r="AH89" i="1"/>
  <c r="AJ89" i="1"/>
  <c r="AL196" i="1"/>
  <c r="AL96" i="1"/>
  <c r="AH58" i="1"/>
  <c r="AJ58" i="1"/>
  <c r="AJ107" i="1"/>
  <c r="AH107" i="1"/>
  <c r="AL85" i="1"/>
  <c r="AH185" i="1"/>
  <c r="AJ185" i="1"/>
  <c r="AE160" i="1"/>
  <c r="U160" i="1"/>
  <c r="W160" i="1"/>
  <c r="X160" i="1"/>
  <c r="AL143" i="1"/>
  <c r="AK143" i="1"/>
  <c r="AH50" i="1"/>
  <c r="AJ50" i="1"/>
  <c r="W169" i="1"/>
  <c r="AE169" i="1"/>
  <c r="X169" i="1"/>
  <c r="U169" i="1"/>
  <c r="U149" i="1"/>
  <c r="X149" i="1"/>
  <c r="W149" i="1"/>
  <c r="U129" i="1"/>
  <c r="X129" i="1"/>
  <c r="W129" i="1"/>
  <c r="R187" i="1" a="1"/>
  <c r="R187" i="1" s="1"/>
  <c r="U51" i="1"/>
  <c r="AE51" i="1"/>
  <c r="X51" i="1"/>
  <c r="W51" i="1"/>
  <c r="U194" i="1"/>
  <c r="AE194" i="1"/>
  <c r="X194" i="1"/>
  <c r="W194" i="1"/>
  <c r="AL177" i="1"/>
  <c r="U174" i="1"/>
  <c r="X174" i="1"/>
  <c r="W174" i="1"/>
  <c r="AJ159" i="1"/>
  <c r="AH159" i="1"/>
  <c r="AL157" i="1"/>
  <c r="AK157" i="1"/>
  <c r="U154" i="1"/>
  <c r="W154" i="1"/>
  <c r="X154" i="1"/>
  <c r="AH139" i="1"/>
  <c r="AJ139" i="1"/>
  <c r="AL137" i="1"/>
  <c r="AK137" i="1"/>
  <c r="U134" i="1"/>
  <c r="W134" i="1"/>
  <c r="X134" i="1"/>
  <c r="AJ119" i="1"/>
  <c r="AH119" i="1"/>
  <c r="AL117" i="1"/>
  <c r="AK117" i="1"/>
  <c r="U114" i="1"/>
  <c r="W114" i="1"/>
  <c r="X114" i="1"/>
  <c r="AJ99" i="1"/>
  <c r="AH99" i="1"/>
  <c r="AL97" i="1"/>
  <c r="AK97" i="1"/>
  <c r="U94" i="1"/>
  <c r="AE94" i="1"/>
  <c r="X94" i="1"/>
  <c r="W94" i="1"/>
  <c r="AJ79" i="1"/>
  <c r="AH79" i="1"/>
  <c r="AL77" i="1"/>
  <c r="U74" i="1"/>
  <c r="W74" i="1"/>
  <c r="X74" i="1"/>
  <c r="AH59" i="1"/>
  <c r="AJ59" i="1"/>
  <c r="AK57" i="1"/>
  <c r="AL57" i="1"/>
  <c r="AE44" i="1"/>
  <c r="U44" i="1"/>
  <c r="X44" i="1"/>
  <c r="W44" i="1"/>
  <c r="U110" i="1"/>
  <c r="W110" i="1"/>
  <c r="X110" i="1"/>
  <c r="AH184" i="1"/>
  <c r="AJ184" i="1"/>
  <c r="AJ144" i="1"/>
  <c r="AH144" i="1"/>
  <c r="AE79" i="1"/>
  <c r="U79" i="1"/>
  <c r="W79" i="1"/>
  <c r="X79" i="1"/>
  <c r="U148" i="1"/>
  <c r="W148" i="1"/>
  <c r="AE148" i="1"/>
  <c r="X148" i="1"/>
  <c r="AJ47" i="1"/>
  <c r="AH47" i="1"/>
  <c r="AL140" i="1"/>
  <c r="U126" i="1"/>
  <c r="W126" i="1"/>
  <c r="X126" i="1"/>
  <c r="AE195" i="1"/>
  <c r="U195" i="1"/>
  <c r="X195" i="1"/>
  <c r="W195" i="1"/>
  <c r="AL178" i="1"/>
  <c r="AL138" i="1"/>
  <c r="AK118" i="1"/>
  <c r="AL118" i="1"/>
  <c r="AE115" i="1"/>
  <c r="W115" i="1"/>
  <c r="U115" i="1"/>
  <c r="X115" i="1"/>
  <c r="AL98" i="1"/>
  <c r="U75" i="1"/>
  <c r="W75" i="1"/>
  <c r="X75" i="1"/>
  <c r="AL67" i="1"/>
  <c r="AH198" i="1"/>
  <c r="AJ198" i="1"/>
  <c r="R184" i="1" a="1"/>
  <c r="R184" i="1" s="1"/>
  <c r="AE173" i="1"/>
  <c r="X173" i="1"/>
  <c r="U173" i="1"/>
  <c r="W173" i="1"/>
  <c r="AH138" i="1"/>
  <c r="AJ138" i="1"/>
  <c r="U73" i="1"/>
  <c r="X73" i="1"/>
  <c r="W73" i="1"/>
  <c r="U182" i="1"/>
  <c r="X182" i="1"/>
  <c r="W182" i="1"/>
  <c r="AL183" i="1"/>
  <c r="AJ165" i="1"/>
  <c r="AH165" i="1"/>
  <c r="AH145" i="1"/>
  <c r="AJ145" i="1"/>
  <c r="AK123" i="1"/>
  <c r="AL123" i="1"/>
  <c r="U60" i="1"/>
  <c r="W60" i="1"/>
  <c r="X60" i="1"/>
  <c r="AL48" i="1"/>
  <c r="U196" i="1"/>
  <c r="X196" i="1"/>
  <c r="W196" i="1"/>
  <c r="AJ181" i="1"/>
  <c r="AH181" i="1"/>
  <c r="AH161" i="1"/>
  <c r="AJ161" i="1"/>
  <c r="AL197" i="1"/>
  <c r="AK197" i="1"/>
  <c r="U48" i="1"/>
  <c r="X48" i="1"/>
  <c r="W48" i="1"/>
  <c r="AL186" i="1"/>
  <c r="AH168" i="1"/>
  <c r="AJ168" i="1"/>
  <c r="AL166" i="1"/>
  <c r="AK166" i="1"/>
  <c r="U163" i="1"/>
  <c r="AE163" i="1"/>
  <c r="W163" i="1"/>
  <c r="X163" i="1"/>
  <c r="R154" i="1" a="1"/>
  <c r="R154" i="1" s="1"/>
  <c r="AJ148" i="1"/>
  <c r="AH148" i="1"/>
  <c r="AL146" i="1"/>
  <c r="U143" i="1"/>
  <c r="X143" i="1"/>
  <c r="W143" i="1"/>
  <c r="AJ128" i="1"/>
  <c r="AH128" i="1"/>
  <c r="AL126" i="1"/>
  <c r="AK126" i="1"/>
  <c r="U123" i="1"/>
  <c r="AE123" i="1"/>
  <c r="X123" i="1"/>
  <c r="W123" i="1"/>
  <c r="R114" i="1" a="1"/>
  <c r="R114" i="1" s="1"/>
  <c r="AH108" i="1"/>
  <c r="AJ108" i="1"/>
  <c r="AL106" i="1"/>
  <c r="U103" i="1"/>
  <c r="W103" i="1"/>
  <c r="X103" i="1"/>
  <c r="AH88" i="1"/>
  <c r="AJ88" i="1"/>
  <c r="AL86" i="1"/>
  <c r="AK86" i="1"/>
  <c r="AE83" i="1"/>
  <c r="U83" i="1"/>
  <c r="W83" i="1"/>
  <c r="X83" i="1"/>
  <c r="R74" i="1" a="1"/>
  <c r="R74" i="1" s="1"/>
  <c r="AJ68" i="1"/>
  <c r="AH68" i="1"/>
  <c r="AL66" i="1"/>
  <c r="U63" i="1"/>
  <c r="W63" i="1"/>
  <c r="X63" i="1"/>
  <c r="AL55" i="1"/>
  <c r="AL53" i="1"/>
  <c r="AK53" i="1"/>
  <c r="R46" i="1" a="1"/>
  <c r="R46" i="1" s="1"/>
  <c r="U190" i="1"/>
  <c r="W190" i="1"/>
  <c r="X190" i="1"/>
  <c r="AH175" i="1"/>
  <c r="AJ175" i="1"/>
  <c r="U150" i="1"/>
  <c r="W150" i="1"/>
  <c r="X150" i="1"/>
  <c r="AL133" i="1"/>
  <c r="U130" i="1"/>
  <c r="AE130" i="1"/>
  <c r="X130" i="1"/>
  <c r="W130" i="1"/>
  <c r="AJ115" i="1"/>
  <c r="AH115" i="1"/>
  <c r="AL93" i="1"/>
  <c r="AK93" i="1"/>
  <c r="AL73" i="1"/>
  <c r="AK73" i="1"/>
  <c r="AE159" i="1"/>
  <c r="U159" i="1"/>
  <c r="W159" i="1"/>
  <c r="X159" i="1"/>
  <c r="AL171" i="1"/>
  <c r="U108" i="1"/>
  <c r="X108" i="1"/>
  <c r="W108" i="1"/>
  <c r="AL91" i="1"/>
  <c r="AH73" i="1"/>
  <c r="AJ73" i="1"/>
  <c r="AH45" i="1"/>
  <c r="AJ45" i="1"/>
  <c r="AL200" i="1"/>
  <c r="AK200" i="1"/>
  <c r="AH182" i="1"/>
  <c r="AJ182" i="1"/>
  <c r="AH162" i="1"/>
  <c r="AJ162" i="1"/>
  <c r="AL120" i="1"/>
  <c r="AH102" i="1"/>
  <c r="AJ102" i="1"/>
  <c r="U77" i="1"/>
  <c r="X77" i="1"/>
  <c r="W77" i="1"/>
  <c r="U57" i="1"/>
  <c r="W57" i="1"/>
  <c r="X57" i="1"/>
  <c r="R197" i="1" a="1"/>
  <c r="R197" i="1" s="1"/>
  <c r="U146" i="1"/>
  <c r="X146" i="1"/>
  <c r="W146" i="1"/>
  <c r="AL129" i="1"/>
  <c r="U106" i="1"/>
  <c r="W106" i="1"/>
  <c r="X106" i="1"/>
  <c r="AJ200" i="1"/>
  <c r="AH200" i="1"/>
  <c r="AE175" i="1"/>
  <c r="U175" i="1"/>
  <c r="X175" i="1"/>
  <c r="W175" i="1"/>
  <c r="AL158" i="1"/>
  <c r="AK158" i="1"/>
  <c r="R66" i="1" a="1"/>
  <c r="R66" i="1" s="1"/>
  <c r="R51" i="1" a="1"/>
  <c r="R51" i="1" s="1"/>
  <c r="AL167" i="1"/>
  <c r="U49" i="1"/>
  <c r="X49" i="1"/>
  <c r="W49" i="1"/>
  <c r="AJ178" i="1"/>
  <c r="AH178" i="1"/>
  <c r="U133" i="1"/>
  <c r="W133" i="1"/>
  <c r="X133" i="1"/>
  <c r="AJ118" i="1"/>
  <c r="AH118" i="1"/>
  <c r="R104" i="1" a="1"/>
  <c r="R104" i="1" s="1"/>
  <c r="AK54" i="1"/>
  <c r="AL54" i="1"/>
  <c r="AJ167" i="1"/>
  <c r="AH167" i="1"/>
  <c r="AL163" i="1"/>
  <c r="U140" i="1"/>
  <c r="X140" i="1"/>
  <c r="W140" i="1"/>
  <c r="AL103" i="1"/>
  <c r="U80" i="1"/>
  <c r="AE80" i="1"/>
  <c r="X80" i="1"/>
  <c r="W80" i="1"/>
  <c r="AK63" i="1"/>
  <c r="AL63" i="1"/>
  <c r="AJ194" i="1"/>
  <c r="AH194" i="1"/>
  <c r="AL199" i="1"/>
  <c r="AH199" i="1"/>
  <c r="AJ199" i="1"/>
  <c r="AJ179" i="1"/>
  <c r="AH179" i="1"/>
  <c r="R194" i="1" a="1"/>
  <c r="R194" i="1" s="1"/>
  <c r="AJ188" i="1"/>
  <c r="AH188" i="1"/>
  <c r="U183" i="1"/>
  <c r="X183" i="1"/>
  <c r="AE183" i="1"/>
  <c r="W183" i="1"/>
  <c r="U47" i="1"/>
  <c r="W47" i="1"/>
  <c r="X47" i="1"/>
  <c r="AH197" i="1"/>
  <c r="AJ197" i="1"/>
  <c r="AL195" i="1"/>
  <c r="W192" i="1"/>
  <c r="U192" i="1"/>
  <c r="X192" i="1"/>
  <c r="AH177" i="1"/>
  <c r="AJ177" i="1"/>
  <c r="AL175" i="1"/>
  <c r="AK175" i="1"/>
  <c r="U172" i="1"/>
  <c r="AE172" i="1"/>
  <c r="W172" i="1"/>
  <c r="X172" i="1"/>
  <c r="AH157" i="1"/>
  <c r="AJ157" i="1"/>
  <c r="AL155" i="1"/>
  <c r="U152" i="1"/>
  <c r="X152" i="1"/>
  <c r="W152" i="1"/>
  <c r="AH137" i="1"/>
  <c r="AJ137" i="1"/>
  <c r="AL135" i="1"/>
  <c r="U132" i="1"/>
  <c r="AE132" i="1"/>
  <c r="W132" i="1"/>
  <c r="X132" i="1"/>
  <c r="AH117" i="1"/>
  <c r="AJ117" i="1"/>
  <c r="AL115" i="1"/>
  <c r="U112" i="1"/>
  <c r="X112" i="1"/>
  <c r="W112" i="1"/>
  <c r="AH97" i="1"/>
  <c r="AJ97" i="1"/>
  <c r="AL95" i="1"/>
  <c r="AK95" i="1"/>
  <c r="AE92" i="1"/>
  <c r="U92" i="1"/>
  <c r="W92" i="1"/>
  <c r="X92" i="1"/>
  <c r="AH77" i="1"/>
  <c r="AJ77" i="1"/>
  <c r="AL75" i="1"/>
  <c r="U72" i="1"/>
  <c r="X72" i="1"/>
  <c r="W72" i="1"/>
  <c r="AJ57" i="1"/>
  <c r="AH57" i="1"/>
  <c r="AL51" i="1"/>
  <c r="AK51" i="1"/>
  <c r="AL193" i="1"/>
  <c r="AK193" i="1"/>
  <c r="AL173" i="1"/>
  <c r="AK173" i="1"/>
  <c r="AH155" i="1"/>
  <c r="AJ155" i="1"/>
  <c r="AL113" i="1"/>
  <c r="AH95" i="1"/>
  <c r="AJ95" i="1"/>
  <c r="U139" i="1"/>
  <c r="W139" i="1"/>
  <c r="X139" i="1"/>
  <c r="U188" i="1"/>
  <c r="AE188" i="1"/>
  <c r="X188" i="1"/>
  <c r="W188" i="1"/>
  <c r="R159" i="1" a="1"/>
  <c r="R159" i="1" s="1"/>
  <c r="AJ153" i="1"/>
  <c r="AH153" i="1"/>
  <c r="R99" i="1" a="1"/>
  <c r="R99" i="1" s="1"/>
  <c r="U66" i="1"/>
  <c r="X66" i="1"/>
  <c r="W66" i="1"/>
  <c r="AK58" i="1"/>
  <c r="AL58" i="1"/>
  <c r="AE124" i="1"/>
  <c r="U124" i="1"/>
  <c r="W124" i="1"/>
  <c r="X124" i="1"/>
  <c r="AJ109" i="1"/>
  <c r="AH109" i="1"/>
  <c r="AL87" i="1"/>
  <c r="U153" i="1"/>
  <c r="W153" i="1"/>
  <c r="X153" i="1"/>
  <c r="AL136" i="1"/>
  <c r="AL116" i="1"/>
  <c r="AL76" i="1"/>
  <c r="AK76" i="1"/>
  <c r="AL185" i="1"/>
  <c r="AL165" i="1"/>
  <c r="AK165" i="1"/>
  <c r="U122" i="1"/>
  <c r="W122" i="1"/>
  <c r="X122" i="1"/>
  <c r="U136" i="1"/>
  <c r="X136" i="1"/>
  <c r="W136" i="1"/>
  <c r="U46" i="1"/>
  <c r="X46" i="1"/>
  <c r="W46" i="1"/>
  <c r="AH186" i="1"/>
  <c r="AJ186" i="1"/>
  <c r="AL184" i="1"/>
  <c r="AK184" i="1"/>
  <c r="AE181" i="1"/>
  <c r="U181" i="1"/>
  <c r="W181" i="1"/>
  <c r="X181" i="1"/>
  <c r="R172" i="1" a="1"/>
  <c r="R172" i="1" s="1"/>
  <c r="AJ166" i="1"/>
  <c r="AH166" i="1"/>
  <c r="AL164" i="1"/>
  <c r="U161" i="1"/>
  <c r="W161" i="1"/>
  <c r="X161" i="1"/>
  <c r="AJ146" i="1"/>
  <c r="AH146" i="1"/>
  <c r="AL144" i="1"/>
  <c r="U141" i="1"/>
  <c r="AE141" i="1"/>
  <c r="W141" i="1"/>
  <c r="X141" i="1"/>
  <c r="AJ126" i="1"/>
  <c r="AH126" i="1"/>
  <c r="AL124" i="1"/>
  <c r="U121" i="1"/>
  <c r="W121" i="1"/>
  <c r="X121" i="1"/>
  <c r="AH106" i="1"/>
  <c r="AJ106" i="1"/>
  <c r="AL104" i="1"/>
  <c r="AE101" i="1"/>
  <c r="U101" i="1"/>
  <c r="W101" i="1"/>
  <c r="X101" i="1"/>
  <c r="R92" i="1" a="1"/>
  <c r="R92" i="1" s="1"/>
  <c r="AJ86" i="1"/>
  <c r="AH86" i="1"/>
  <c r="AL84" i="1"/>
  <c r="U81" i="1"/>
  <c r="X81" i="1"/>
  <c r="W81" i="1"/>
  <c r="AH66" i="1"/>
  <c r="AJ66" i="1"/>
  <c r="AL64" i="1"/>
  <c r="U61" i="1"/>
  <c r="W61" i="1"/>
  <c r="X61" i="1"/>
  <c r="AH55" i="1"/>
  <c r="AJ55" i="1"/>
  <c r="AH53" i="1"/>
  <c r="AJ53" i="1"/>
  <c r="AL49" i="1"/>
  <c r="I191" i="1"/>
  <c r="AD191" i="1" s="1"/>
  <c r="AK176" i="1"/>
  <c r="I60" i="1"/>
  <c r="AD60" i="1" s="1"/>
  <c r="R174" i="1" a="1"/>
  <c r="R174" i="1" s="1"/>
  <c r="I136" i="1"/>
  <c r="AD136" i="1" s="1"/>
  <c r="I145" i="1"/>
  <c r="AD145" i="1" s="1"/>
  <c r="AK177" i="1"/>
  <c r="R57" i="1" a="1"/>
  <c r="R57" i="1" s="1"/>
  <c r="R198" i="1" a="1"/>
  <c r="R198" i="1" s="1"/>
  <c r="I182" i="1"/>
  <c r="AD182" i="1" s="1"/>
  <c r="R178" i="1" a="1"/>
  <c r="R178" i="1" s="1"/>
  <c r="I162" i="1"/>
  <c r="AD162" i="1" s="1"/>
  <c r="R158" i="1" a="1"/>
  <c r="R158" i="1" s="1"/>
  <c r="I142" i="1"/>
  <c r="AD142" i="1" s="1"/>
  <c r="R138" i="1" a="1"/>
  <c r="R138" i="1" s="1"/>
  <c r="I122" i="1"/>
  <c r="AD122" i="1" s="1"/>
  <c r="R118" i="1" a="1"/>
  <c r="R118" i="1" s="1"/>
  <c r="I102" i="1"/>
  <c r="AD102" i="1" s="1"/>
  <c r="AK98" i="1"/>
  <c r="I82" i="1"/>
  <c r="AD82" i="1" s="1"/>
  <c r="AK78" i="1"/>
  <c r="I62" i="1"/>
  <c r="AD62" i="1" s="1"/>
  <c r="I91" i="1"/>
  <c r="AD91" i="1" s="1"/>
  <c r="I58" i="1"/>
  <c r="AD58" i="1" s="1"/>
  <c r="I167" i="1"/>
  <c r="AD167" i="1" s="1"/>
  <c r="I194" i="1"/>
  <c r="AD194" i="1" s="1"/>
  <c r="I134" i="1"/>
  <c r="AD134" i="1" s="1"/>
  <c r="R130" i="1" a="1"/>
  <c r="R130" i="1" s="1"/>
  <c r="R110" i="1" a="1"/>
  <c r="R110" i="1" s="1"/>
  <c r="I94" i="1"/>
  <c r="AD94" i="1" s="1"/>
  <c r="R90" i="1" a="1"/>
  <c r="R90" i="1" s="1"/>
  <c r="I74" i="1"/>
  <c r="AD74" i="1" s="1"/>
  <c r="R70" i="1" a="1"/>
  <c r="R70" i="1" s="1"/>
  <c r="I48" i="1"/>
  <c r="AD48" i="1" s="1"/>
  <c r="AK199" i="1"/>
  <c r="I183" i="1"/>
  <c r="AD183" i="1" s="1"/>
  <c r="I163" i="1"/>
  <c r="AD163" i="1" s="1"/>
  <c r="I143" i="1"/>
  <c r="AD143" i="1" s="1"/>
  <c r="AK139" i="1"/>
  <c r="I123" i="1"/>
  <c r="AD123" i="1" s="1"/>
  <c r="I103" i="1"/>
  <c r="AD103" i="1" s="1"/>
  <c r="AK99" i="1"/>
  <c r="I83" i="1"/>
  <c r="AD83" i="1" s="1"/>
  <c r="R79" i="1" a="1"/>
  <c r="R79" i="1" s="1"/>
  <c r="I63" i="1"/>
  <c r="AD63" i="1" s="1"/>
  <c r="AK59" i="1"/>
  <c r="AK67" i="1"/>
  <c r="I200" i="1"/>
  <c r="AD200" i="1" s="1"/>
  <c r="I100" i="1"/>
  <c r="AD100" i="1" s="1"/>
  <c r="R185" i="1" a="1"/>
  <c r="R185" i="1" s="1"/>
  <c r="I131" i="1"/>
  <c r="AD131" i="1" s="1"/>
  <c r="R87" i="1" a="1"/>
  <c r="R87" i="1" s="1"/>
  <c r="R156" i="1" a="1"/>
  <c r="R156" i="1" s="1"/>
  <c r="I189" i="1"/>
  <c r="AD189" i="1" s="1"/>
  <c r="I169" i="1"/>
  <c r="AD169" i="1" s="1"/>
  <c r="R145" i="1" a="1"/>
  <c r="R145" i="1" s="1"/>
  <c r="R125" i="1" a="1"/>
  <c r="R125" i="1" s="1"/>
  <c r="I198" i="1"/>
  <c r="AD198" i="1" s="1"/>
  <c r="I138" i="1"/>
  <c r="AD138" i="1" s="1"/>
  <c r="AK74" i="1"/>
  <c r="I147" i="1"/>
  <c r="AD147" i="1" s="1"/>
  <c r="R123" i="1" a="1"/>
  <c r="R123" i="1" s="1"/>
  <c r="R103" i="1" a="1"/>
  <c r="R103" i="1" s="1"/>
  <c r="I87" i="1"/>
  <c r="AD87" i="1" s="1"/>
  <c r="R83" i="1" a="1"/>
  <c r="R83" i="1" s="1"/>
  <c r="R63" i="1" a="1"/>
  <c r="R63" i="1" s="1"/>
  <c r="AK48" i="1"/>
  <c r="AK172" i="1"/>
  <c r="I174" i="1"/>
  <c r="AD174" i="1" s="1"/>
  <c r="I114" i="1"/>
  <c r="AD114" i="1" s="1"/>
  <c r="I47" i="1"/>
  <c r="AD47" i="1" s="1"/>
  <c r="R188" i="1" a="1"/>
  <c r="R188" i="1" s="1"/>
  <c r="I172" i="1"/>
  <c r="AD172" i="1" s="1"/>
  <c r="R157" i="1" a="1"/>
  <c r="R157" i="1" s="1"/>
  <c r="I81" i="1"/>
  <c r="AD81" i="1" s="1"/>
  <c r="I170" i="1"/>
  <c r="AD170" i="1" s="1"/>
  <c r="AK146" i="1"/>
  <c r="I90" i="1"/>
  <c r="AD90" i="1" s="1"/>
  <c r="R53" i="1" a="1"/>
  <c r="R53" i="1" s="1"/>
  <c r="R195" i="1" a="1"/>
  <c r="R195" i="1" s="1"/>
  <c r="I179" i="1"/>
  <c r="AD179" i="1" s="1"/>
  <c r="R175" i="1" a="1"/>
  <c r="R175" i="1" s="1"/>
  <c r="I159" i="1"/>
  <c r="AD159" i="1" s="1"/>
  <c r="R155" i="1" a="1"/>
  <c r="R155" i="1" s="1"/>
  <c r="I139" i="1"/>
  <c r="AD139" i="1" s="1"/>
  <c r="R135" i="1" a="1"/>
  <c r="R135" i="1" s="1"/>
  <c r="I119" i="1"/>
  <c r="AD119" i="1" s="1"/>
  <c r="R115" i="1" a="1"/>
  <c r="R115" i="1" s="1"/>
  <c r="I99" i="1"/>
  <c r="AD99" i="1" s="1"/>
  <c r="R95" i="1" a="1"/>
  <c r="R95" i="1" s="1"/>
  <c r="I79" i="1"/>
  <c r="AD79" i="1" s="1"/>
  <c r="R75" i="1" a="1"/>
  <c r="R75" i="1" s="1"/>
  <c r="I59" i="1"/>
  <c r="AD59" i="1" s="1"/>
  <c r="R105" i="1" a="1"/>
  <c r="R105" i="1" s="1"/>
  <c r="R85" i="1" a="1"/>
  <c r="R85" i="1" s="1"/>
  <c r="R134" i="1" a="1"/>
  <c r="R134" i="1" s="1"/>
  <c r="R94" i="1" a="1"/>
  <c r="R94" i="1" s="1"/>
  <c r="I156" i="1"/>
  <c r="AD156" i="1" s="1"/>
  <c r="R152" i="1" a="1"/>
  <c r="R152" i="1" s="1"/>
  <c r="AK112" i="1"/>
  <c r="I96" i="1"/>
  <c r="AD96" i="1" s="1"/>
  <c r="I76" i="1"/>
  <c r="AD76" i="1" s="1"/>
  <c r="AK161" i="1"/>
  <c r="I85" i="1"/>
  <c r="AD85" i="1" s="1"/>
  <c r="R61" i="1" a="1"/>
  <c r="R61" i="1" s="1"/>
  <c r="I154" i="1"/>
  <c r="AD154" i="1" s="1"/>
  <c r="AK128" i="1"/>
  <c r="AK108" i="1"/>
  <c r="I72" i="1"/>
  <c r="AD72" i="1" s="1"/>
  <c r="I130" i="1"/>
  <c r="AD130" i="1" s="1"/>
  <c r="R126" i="1" a="1"/>
  <c r="R126" i="1" s="1"/>
  <c r="I70" i="1"/>
  <c r="AD70" i="1" s="1"/>
  <c r="AK66" i="1"/>
  <c r="R55" i="1" a="1"/>
  <c r="R55" i="1" s="1"/>
  <c r="I188" i="1"/>
  <c r="AD188" i="1" s="1"/>
  <c r="I168" i="1"/>
  <c r="AD168" i="1" s="1"/>
  <c r="AK164" i="1"/>
  <c r="I148" i="1"/>
  <c r="AD148" i="1" s="1"/>
  <c r="AK144" i="1"/>
  <c r="I128" i="1"/>
  <c r="AD128" i="1" s="1"/>
  <c r="R124" i="1" a="1"/>
  <c r="R124" i="1" s="1"/>
  <c r="I108" i="1"/>
  <c r="AD108" i="1" s="1"/>
  <c r="AK104" i="1"/>
  <c r="I88" i="1"/>
  <c r="AD88" i="1" s="1"/>
  <c r="AK84" i="1"/>
  <c r="I68" i="1"/>
  <c r="AD68" i="1" s="1"/>
  <c r="AK64" i="1"/>
  <c r="AK49" i="1"/>
  <c r="AK187" i="1"/>
  <c r="AK167" i="1"/>
  <c r="AK127" i="1"/>
  <c r="R165" i="1" a="1"/>
  <c r="R165" i="1" s="1"/>
  <c r="I129" i="1"/>
  <c r="AD129" i="1" s="1"/>
  <c r="I89" i="1"/>
  <c r="AD89" i="1" s="1"/>
  <c r="I185" i="1"/>
  <c r="AD185" i="1" s="1"/>
  <c r="AK121" i="1"/>
  <c r="R81" i="1" a="1"/>
  <c r="R81" i="1" s="1"/>
  <c r="I192" i="1"/>
  <c r="AD192" i="1" s="1"/>
  <c r="I132" i="1"/>
  <c r="AD132" i="1" s="1"/>
  <c r="R88" i="1" a="1"/>
  <c r="R88" i="1" s="1"/>
  <c r="I161" i="1"/>
  <c r="AD161" i="1" s="1"/>
  <c r="I61" i="1"/>
  <c r="AD61" i="1" s="1"/>
  <c r="I44" i="1"/>
  <c r="AD44" i="1" s="1"/>
  <c r="R186" i="1" a="1"/>
  <c r="R186" i="1" s="1"/>
  <c r="I150" i="1"/>
  <c r="AD150" i="1" s="1"/>
  <c r="I110" i="1"/>
  <c r="AD110" i="1" s="1"/>
  <c r="AK106" i="1"/>
  <c r="I199" i="1"/>
  <c r="AD199" i="1" s="1"/>
  <c r="I197" i="1"/>
  <c r="AD197" i="1" s="1"/>
  <c r="R193" i="1" a="1"/>
  <c r="R193" i="1" s="1"/>
  <c r="I177" i="1"/>
  <c r="AD177" i="1" s="1"/>
  <c r="R173" i="1" a="1"/>
  <c r="R173" i="1" s="1"/>
  <c r="I157" i="1"/>
  <c r="AD157" i="1" s="1"/>
  <c r="R153" i="1" a="1"/>
  <c r="R153" i="1" s="1"/>
  <c r="I137" i="1"/>
  <c r="AD137" i="1" s="1"/>
  <c r="R133" i="1" a="1"/>
  <c r="R133" i="1" s="1"/>
  <c r="I117" i="1"/>
  <c r="AD117" i="1" s="1"/>
  <c r="R113" i="1" a="1"/>
  <c r="R113" i="1" s="1"/>
  <c r="I97" i="1"/>
  <c r="AD97" i="1" s="1"/>
  <c r="R93" i="1" a="1"/>
  <c r="R93" i="1" s="1"/>
  <c r="I77" i="1"/>
  <c r="AD77" i="1" s="1"/>
  <c r="R73" i="1" a="1"/>
  <c r="R73" i="1" s="1"/>
  <c r="I57" i="1"/>
  <c r="AD57" i="1" s="1"/>
  <c r="R47" i="1" a="1"/>
  <c r="R47" i="1" s="1"/>
  <c r="R45" i="1" a="1"/>
  <c r="R45" i="1" s="1"/>
  <c r="I151" i="1"/>
  <c r="AD151" i="1" s="1"/>
  <c r="I111" i="1"/>
  <c r="AD111" i="1" s="1"/>
  <c r="I160" i="1"/>
  <c r="AD160" i="1" s="1"/>
  <c r="I140" i="1"/>
  <c r="AD140" i="1" s="1"/>
  <c r="I120" i="1"/>
  <c r="AD120" i="1" s="1"/>
  <c r="R76" i="1" a="1"/>
  <c r="R76" i="1" s="1"/>
  <c r="R65" i="1" a="1"/>
  <c r="R65" i="1" s="1"/>
  <c r="AK194" i="1"/>
  <c r="I178" i="1"/>
  <c r="AD178" i="1" s="1"/>
  <c r="I158" i="1"/>
  <c r="AD158" i="1" s="1"/>
  <c r="I118" i="1"/>
  <c r="AD118" i="1" s="1"/>
  <c r="I78" i="1"/>
  <c r="AD78" i="1" s="1"/>
  <c r="I55" i="1"/>
  <c r="AD55" i="1" s="1"/>
  <c r="R183" i="1" a="1"/>
  <c r="R183" i="1" s="1"/>
  <c r="R163" i="1" a="1"/>
  <c r="R163" i="1" s="1"/>
  <c r="R143" i="1" a="1"/>
  <c r="R143" i="1" s="1"/>
  <c r="I127" i="1"/>
  <c r="AD127" i="1" s="1"/>
  <c r="I196" i="1"/>
  <c r="AD196" i="1" s="1"/>
  <c r="I52" i="1"/>
  <c r="AD52" i="1" s="1"/>
  <c r="I105" i="1"/>
  <c r="AD105" i="1" s="1"/>
  <c r="R101" i="1" a="1"/>
  <c r="R101" i="1" s="1"/>
  <c r="I65" i="1"/>
  <c r="AD65" i="1" s="1"/>
  <c r="I50" i="1"/>
  <c r="AD50" i="1" s="1"/>
  <c r="I152" i="1"/>
  <c r="AD152" i="1" s="1"/>
  <c r="R68" i="1" a="1"/>
  <c r="R68" i="1" s="1"/>
  <c r="I101" i="1"/>
  <c r="AD101" i="1" s="1"/>
  <c r="I166" i="1"/>
  <c r="AD166" i="1" s="1"/>
  <c r="I66" i="1"/>
  <c r="AD66" i="1" s="1"/>
  <c r="R62" i="1" a="1"/>
  <c r="R62" i="1" s="1"/>
  <c r="I53" i="1"/>
  <c r="AD53" i="1" s="1"/>
  <c r="I171" i="1"/>
  <c r="AD171" i="1" s="1"/>
  <c r="I71" i="1"/>
  <c r="AD71" i="1" s="1"/>
  <c r="R56" i="1" a="1"/>
  <c r="R56" i="1" s="1"/>
  <c r="I149" i="1"/>
  <c r="AD149" i="1" s="1"/>
  <c r="I69" i="1"/>
  <c r="AD69" i="1" s="1"/>
  <c r="AK52" i="1"/>
  <c r="AK154" i="1"/>
  <c r="I67" i="1"/>
  <c r="AD67" i="1" s="1"/>
  <c r="R132" i="1" a="1"/>
  <c r="R132" i="1" s="1"/>
  <c r="AK44" i="1"/>
  <c r="R141" i="1" a="1"/>
  <c r="R141" i="1" s="1"/>
  <c r="AK168" i="1"/>
  <c r="I92" i="1"/>
  <c r="AD92" i="1" s="1"/>
  <c r="I121" i="1"/>
  <c r="AD121" i="1" s="1"/>
  <c r="AK102" i="1"/>
  <c r="I86" i="1"/>
  <c r="AD86" i="1" s="1"/>
  <c r="I175" i="1"/>
  <c r="AD175" i="1" s="1"/>
  <c r="AK171" i="1"/>
  <c r="I155" i="1"/>
  <c r="AD155" i="1" s="1"/>
  <c r="R151" i="1" a="1"/>
  <c r="R151" i="1" s="1"/>
  <c r="I135" i="1"/>
  <c r="AD135" i="1" s="1"/>
  <c r="R131" i="1" a="1"/>
  <c r="R131" i="1" s="1"/>
  <c r="I115" i="1"/>
  <c r="AD115" i="1" s="1"/>
  <c r="AK111" i="1"/>
  <c r="I95" i="1"/>
  <c r="AD95" i="1" s="1"/>
  <c r="R91" i="1" a="1"/>
  <c r="R91" i="1" s="1"/>
  <c r="I75" i="1"/>
  <c r="AD75" i="1" s="1"/>
  <c r="R71" i="1" a="1"/>
  <c r="R71" i="1" s="1"/>
  <c r="AK147" i="1"/>
  <c r="AK107" i="1"/>
  <c r="AK136" i="1"/>
  <c r="I80" i="1"/>
  <c r="AD80" i="1" s="1"/>
  <c r="I56" i="1"/>
  <c r="AD56" i="1" s="1"/>
  <c r="I98" i="1"/>
  <c r="AD98" i="1" s="1"/>
  <c r="I54" i="1"/>
  <c r="AD54" i="1" s="1"/>
  <c r="I176" i="1"/>
  <c r="AD176" i="1" s="1"/>
  <c r="I116" i="1"/>
  <c r="AD116" i="1" s="1"/>
  <c r="R72" i="1" a="1"/>
  <c r="R72" i="1" s="1"/>
  <c r="R181" i="1" a="1"/>
  <c r="R181" i="1" s="1"/>
  <c r="I165" i="1"/>
  <c r="AD165" i="1" s="1"/>
  <c r="I125" i="1"/>
  <c r="AD125" i="1" s="1"/>
  <c r="R170" i="1" a="1"/>
  <c r="R170" i="1" s="1"/>
  <c r="R150" i="1" a="1"/>
  <c r="R150" i="1" s="1"/>
  <c r="I112" i="1"/>
  <c r="AD112" i="1" s="1"/>
  <c r="AK162" i="1"/>
  <c r="AK122" i="1"/>
  <c r="R82" i="1" a="1"/>
  <c r="R82" i="1" s="1"/>
  <c r="R200" i="1" a="1"/>
  <c r="R200" i="1" s="1"/>
  <c r="I184" i="1"/>
  <c r="AD184" i="1" s="1"/>
  <c r="R180" i="1" a="1"/>
  <c r="R180" i="1" s="1"/>
  <c r="I164" i="1"/>
  <c r="AD164" i="1" s="1"/>
  <c r="R160" i="1" a="1"/>
  <c r="R160" i="1" s="1"/>
  <c r="I144" i="1"/>
  <c r="AD144" i="1" s="1"/>
  <c r="R140" i="1" a="1"/>
  <c r="R140" i="1" s="1"/>
  <c r="I124" i="1"/>
  <c r="AD124" i="1" s="1"/>
  <c r="R120" i="1" a="1"/>
  <c r="R120" i="1" s="1"/>
  <c r="I104" i="1"/>
  <c r="AD104" i="1" s="1"/>
  <c r="R100" i="1" a="1"/>
  <c r="R100" i="1" s="1"/>
  <c r="I84" i="1"/>
  <c r="AD84" i="1" s="1"/>
  <c r="R80" i="1" a="1"/>
  <c r="R80" i="1" s="1"/>
  <c r="I64" i="1"/>
  <c r="AD64" i="1" s="1"/>
  <c r="R60" i="1" a="1"/>
  <c r="R60" i="1" s="1"/>
  <c r="I49" i="1"/>
  <c r="AD49" i="1" s="1"/>
  <c r="AK196" i="1"/>
  <c r="I180" i="1"/>
  <c r="AD180" i="1" s="1"/>
  <c r="AK116" i="1"/>
  <c r="R96" i="1" a="1"/>
  <c r="R96" i="1" s="1"/>
  <c r="R54" i="1" a="1"/>
  <c r="R54" i="1" s="1"/>
  <c r="I109" i="1"/>
  <c r="AD109" i="1" s="1"/>
  <c r="R50" i="1" a="1"/>
  <c r="R50" i="1" s="1"/>
  <c r="AK114" i="1"/>
  <c r="I187" i="1"/>
  <c r="AD187" i="1" s="1"/>
  <c r="I107" i="1"/>
  <c r="AD107" i="1" s="1"/>
  <c r="R192" i="1" a="1"/>
  <c r="R192" i="1" s="1"/>
  <c r="I51" i="1"/>
  <c r="AD51" i="1" s="1"/>
  <c r="R190" i="1" a="1"/>
  <c r="R190" i="1" s="1"/>
  <c r="I46" i="1"/>
  <c r="AD46" i="1" s="1"/>
  <c r="I181" i="1"/>
  <c r="AD181" i="1" s="1"/>
  <c r="I141" i="1"/>
  <c r="AD141" i="1" s="1"/>
  <c r="R77" i="1" a="1"/>
  <c r="R77" i="1" s="1"/>
  <c r="I190" i="1"/>
  <c r="AD190" i="1" s="1"/>
  <c r="I186" i="1"/>
  <c r="AD186" i="1" s="1"/>
  <c r="AK182" i="1"/>
  <c r="I146" i="1"/>
  <c r="AD146" i="1" s="1"/>
  <c r="R142" i="1" a="1"/>
  <c r="R142" i="1" s="1"/>
  <c r="I126" i="1"/>
  <c r="AD126" i="1" s="1"/>
  <c r="I106" i="1"/>
  <c r="AD106" i="1" s="1"/>
  <c r="I195" i="1"/>
  <c r="AD195" i="1" s="1"/>
  <c r="R191" i="1" a="1"/>
  <c r="R191" i="1" s="1"/>
  <c r="I193" i="1"/>
  <c r="AD193" i="1" s="1"/>
  <c r="I173" i="1"/>
  <c r="AD173" i="1" s="1"/>
  <c r="R169" i="1" a="1"/>
  <c r="R169" i="1" s="1"/>
  <c r="I153" i="1"/>
  <c r="AD153" i="1" s="1"/>
  <c r="I133" i="1"/>
  <c r="AD133" i="1" s="1"/>
  <c r="R129" i="1" a="1"/>
  <c r="R129" i="1" s="1"/>
  <c r="I113" i="1"/>
  <c r="AD113" i="1" s="1"/>
  <c r="AK109" i="1"/>
  <c r="I93" i="1"/>
  <c r="AD93" i="1" s="1"/>
  <c r="R89" i="1" a="1"/>
  <c r="R89" i="1" s="1"/>
  <c r="I73" i="1"/>
  <c r="AD73" i="1" s="1"/>
  <c r="AK69" i="1"/>
  <c r="I45" i="1"/>
  <c r="AD45" i="1" s="1"/>
  <c r="AK20" i="1"/>
  <c r="A25" i="1"/>
  <c r="B25" i="1"/>
  <c r="C25" i="1"/>
  <c r="V25" i="1" s="1"/>
  <c r="E25" i="1"/>
  <c r="Z25" i="1" s="1"/>
  <c r="G25" i="1"/>
  <c r="AB25" i="1" s="1"/>
  <c r="J25" i="1"/>
  <c r="AF25" i="1" s="1"/>
  <c r="K25" i="1"/>
  <c r="L25" i="1"/>
  <c r="M25" i="1"/>
  <c r="N25" i="1"/>
  <c r="AM25" i="1" s="1"/>
  <c r="A26" i="1"/>
  <c r="B26" i="1"/>
  <c r="C26" i="1"/>
  <c r="V26" i="1" s="1"/>
  <c r="E26" i="1"/>
  <c r="Z26" i="1" s="1"/>
  <c r="G26" i="1"/>
  <c r="AB26" i="1" s="1"/>
  <c r="J26" i="1"/>
  <c r="K26" i="1"/>
  <c r="L26" i="1"/>
  <c r="M26" i="1"/>
  <c r="N26" i="1"/>
  <c r="AM26" i="1" s="1"/>
  <c r="O26" i="1"/>
  <c r="A27" i="1"/>
  <c r="B27" i="1"/>
  <c r="C27" i="1"/>
  <c r="V27" i="1" s="1"/>
  <c r="E27" i="1"/>
  <c r="Z27" i="1" s="1"/>
  <c r="G27" i="1"/>
  <c r="AB27" i="1" s="1"/>
  <c r="J27" i="1"/>
  <c r="AF27" i="1" s="1"/>
  <c r="K27" i="1"/>
  <c r="L27" i="1"/>
  <c r="M27" i="1"/>
  <c r="N27" i="1"/>
  <c r="AM27" i="1" s="1"/>
  <c r="O27" i="1"/>
  <c r="A28" i="1"/>
  <c r="B28" i="1"/>
  <c r="C28" i="1"/>
  <c r="V28" i="1" s="1"/>
  <c r="E28" i="1"/>
  <c r="Z28" i="1" s="1"/>
  <c r="G28" i="1"/>
  <c r="AB28" i="1" s="1"/>
  <c r="J28" i="1"/>
  <c r="AF28" i="1" s="1"/>
  <c r="K28" i="1"/>
  <c r="L28" i="1"/>
  <c r="M28" i="1"/>
  <c r="N28" i="1"/>
  <c r="AM28" i="1" s="1"/>
  <c r="O28" i="1"/>
  <c r="A29" i="1"/>
  <c r="B29" i="1"/>
  <c r="C29" i="1"/>
  <c r="V29" i="1" s="1"/>
  <c r="E29" i="1"/>
  <c r="Z29" i="1" s="1"/>
  <c r="G29" i="1"/>
  <c r="AB29" i="1" s="1"/>
  <c r="J29" i="1"/>
  <c r="AF29" i="1" s="1"/>
  <c r="K29" i="1"/>
  <c r="L29" i="1"/>
  <c r="M29" i="1"/>
  <c r="N29" i="1"/>
  <c r="AM29" i="1" s="1"/>
  <c r="O29" i="1"/>
  <c r="A30" i="1"/>
  <c r="B30" i="1"/>
  <c r="C30" i="1"/>
  <c r="V30" i="1" s="1"/>
  <c r="E30" i="1"/>
  <c r="Z30" i="1" s="1"/>
  <c r="G30" i="1"/>
  <c r="AB30" i="1" s="1"/>
  <c r="J30" i="1"/>
  <c r="AF30" i="1" s="1"/>
  <c r="K30" i="1"/>
  <c r="L30" i="1"/>
  <c r="M30" i="1"/>
  <c r="N30" i="1"/>
  <c r="AM30" i="1" s="1"/>
  <c r="O30" i="1"/>
  <c r="A31" i="1"/>
  <c r="B31" i="1"/>
  <c r="C31" i="1"/>
  <c r="V31" i="1" s="1"/>
  <c r="E31" i="1"/>
  <c r="Z31" i="1" s="1"/>
  <c r="G31" i="1"/>
  <c r="AB31" i="1" s="1"/>
  <c r="J31" i="1"/>
  <c r="AF31" i="1" s="1"/>
  <c r="K31" i="1"/>
  <c r="L31" i="1"/>
  <c r="M31" i="1"/>
  <c r="N31" i="1"/>
  <c r="AM31" i="1" s="1"/>
  <c r="O31" i="1"/>
  <c r="A32" i="1"/>
  <c r="B32" i="1"/>
  <c r="C32" i="1"/>
  <c r="V32" i="1" s="1"/>
  <c r="G32" i="1"/>
  <c r="AB32" i="1" s="1"/>
  <c r="J32" i="1"/>
  <c r="AF32" i="1" s="1"/>
  <c r="K32" i="1"/>
  <c r="L32" i="1"/>
  <c r="M32" i="1"/>
  <c r="N32" i="1"/>
  <c r="AM32" i="1" s="1"/>
  <c r="O32" i="1"/>
  <c r="A33" i="1"/>
  <c r="B33" i="1"/>
  <c r="C33" i="1"/>
  <c r="V33" i="1" s="1"/>
  <c r="E33" i="1"/>
  <c r="Z33" i="1" s="1"/>
  <c r="G33" i="1"/>
  <c r="AB33" i="1" s="1"/>
  <c r="J33" i="1"/>
  <c r="K33" i="1"/>
  <c r="L33" i="1"/>
  <c r="M33" i="1"/>
  <c r="N33" i="1"/>
  <c r="AM33" i="1" s="1"/>
  <c r="O33" i="1"/>
  <c r="A34" i="1"/>
  <c r="B34" i="1"/>
  <c r="C34" i="1"/>
  <c r="V34" i="1" s="1"/>
  <c r="E34" i="1"/>
  <c r="Z34" i="1" s="1"/>
  <c r="G34" i="1"/>
  <c r="AB34" i="1" s="1"/>
  <c r="J34" i="1"/>
  <c r="AF34" i="1" s="1"/>
  <c r="K34" i="1"/>
  <c r="L34" i="1"/>
  <c r="M34" i="1"/>
  <c r="N34" i="1"/>
  <c r="AM34" i="1" s="1"/>
  <c r="O34" i="1"/>
  <c r="A35" i="1"/>
  <c r="B35" i="1"/>
  <c r="C35" i="1"/>
  <c r="V35" i="1" s="1"/>
  <c r="E35" i="1"/>
  <c r="Z35" i="1" s="1"/>
  <c r="G35" i="1"/>
  <c r="AB35" i="1" s="1"/>
  <c r="J35" i="1"/>
  <c r="AF35" i="1" s="1"/>
  <c r="K35" i="1"/>
  <c r="L35" i="1"/>
  <c r="M35" i="1"/>
  <c r="N35" i="1"/>
  <c r="AM35" i="1" s="1"/>
  <c r="O35" i="1"/>
  <c r="A36" i="1"/>
  <c r="B36" i="1"/>
  <c r="C36" i="1"/>
  <c r="V36" i="1" s="1"/>
  <c r="G36" i="1"/>
  <c r="AB36" i="1" s="1"/>
  <c r="J36" i="1"/>
  <c r="AF36" i="1" s="1"/>
  <c r="K36" i="1"/>
  <c r="L36" i="1"/>
  <c r="M36" i="1"/>
  <c r="N36" i="1"/>
  <c r="AM36" i="1" s="1"/>
  <c r="O36" i="1"/>
  <c r="A37" i="1"/>
  <c r="B37" i="1"/>
  <c r="C37" i="1"/>
  <c r="V37" i="1" s="1"/>
  <c r="E37" i="1"/>
  <c r="Z37" i="1" s="1"/>
  <c r="G37" i="1"/>
  <c r="AB37" i="1" s="1"/>
  <c r="J37" i="1"/>
  <c r="AF37" i="1" s="1"/>
  <c r="K37" i="1"/>
  <c r="L37" i="1"/>
  <c r="M37" i="1"/>
  <c r="N37" i="1"/>
  <c r="AM37" i="1" s="1"/>
  <c r="O37" i="1"/>
  <c r="A38" i="1"/>
  <c r="B38" i="1"/>
  <c r="C38" i="1"/>
  <c r="V38" i="1" s="1"/>
  <c r="E38" i="1"/>
  <c r="Z38" i="1" s="1"/>
  <c r="G38" i="1"/>
  <c r="AB38" i="1" s="1"/>
  <c r="J38" i="1"/>
  <c r="AF38" i="1" s="1"/>
  <c r="K38" i="1"/>
  <c r="L38" i="1"/>
  <c r="M38" i="1"/>
  <c r="N38" i="1"/>
  <c r="AM38" i="1" s="1"/>
  <c r="O38" i="1"/>
  <c r="A39" i="1"/>
  <c r="B39" i="1"/>
  <c r="C39" i="1"/>
  <c r="V39" i="1" s="1"/>
  <c r="E39" i="1"/>
  <c r="Z39" i="1" s="1"/>
  <c r="G39" i="1"/>
  <c r="AB39" i="1" s="1"/>
  <c r="J39" i="1"/>
  <c r="AF39" i="1" s="1"/>
  <c r="K39" i="1"/>
  <c r="L39" i="1"/>
  <c r="M39" i="1"/>
  <c r="N39" i="1"/>
  <c r="AM39" i="1" s="1"/>
  <c r="O39" i="1"/>
  <c r="A40" i="1"/>
  <c r="B40" i="1"/>
  <c r="C40" i="1"/>
  <c r="V40" i="1" s="1"/>
  <c r="E40" i="1"/>
  <c r="Z40" i="1" s="1"/>
  <c r="G40" i="1"/>
  <c r="AB40" i="1" s="1"/>
  <c r="J40" i="1"/>
  <c r="AF40" i="1" s="1"/>
  <c r="K40" i="1"/>
  <c r="L40" i="1"/>
  <c r="M40" i="1"/>
  <c r="N40" i="1"/>
  <c r="AM40" i="1" s="1"/>
  <c r="O40" i="1"/>
  <c r="A41" i="1"/>
  <c r="B41" i="1"/>
  <c r="C41" i="1"/>
  <c r="V41" i="1" s="1"/>
  <c r="E41" i="1"/>
  <c r="Z41" i="1" s="1"/>
  <c r="G41" i="1"/>
  <c r="AB41" i="1" s="1"/>
  <c r="J41" i="1"/>
  <c r="AF41" i="1" s="1"/>
  <c r="K41" i="1"/>
  <c r="L41" i="1"/>
  <c r="M41" i="1"/>
  <c r="N41" i="1"/>
  <c r="AM41" i="1" s="1"/>
  <c r="O41" i="1"/>
  <c r="A42" i="1"/>
  <c r="B42" i="1"/>
  <c r="C42" i="1"/>
  <c r="V42" i="1" s="1"/>
  <c r="E42" i="1"/>
  <c r="Z42" i="1" s="1"/>
  <c r="G42" i="1"/>
  <c r="AB42" i="1" s="1"/>
  <c r="J42" i="1"/>
  <c r="AF42" i="1" s="1"/>
  <c r="K42" i="1"/>
  <c r="L42" i="1"/>
  <c r="M42" i="1"/>
  <c r="N42" i="1"/>
  <c r="AM42" i="1" s="1"/>
  <c r="O42" i="1"/>
  <c r="A43" i="1"/>
  <c r="B43" i="1"/>
  <c r="C43" i="1"/>
  <c r="V43" i="1" s="1"/>
  <c r="E43" i="1"/>
  <c r="Z43" i="1" s="1"/>
  <c r="G43" i="1"/>
  <c r="AB43" i="1" s="1"/>
  <c r="J43" i="1"/>
  <c r="AF43" i="1" s="1"/>
  <c r="K43" i="1"/>
  <c r="L43" i="1"/>
  <c r="M43" i="1"/>
  <c r="N43" i="1"/>
  <c r="AM43" i="1" s="1"/>
  <c r="O43" i="1"/>
  <c r="AE122" i="1" l="1"/>
  <c r="AH42" i="1"/>
  <c r="AJ42" i="1"/>
  <c r="AH43" i="1"/>
  <c r="AJ43" i="1"/>
  <c r="AL41" i="1"/>
  <c r="U38" i="1"/>
  <c r="X38" i="1"/>
  <c r="W38" i="1"/>
  <c r="AJ32" i="1"/>
  <c r="AH32" i="1"/>
  <c r="R27" i="1" a="1"/>
  <c r="R27" i="1" s="1"/>
  <c r="U25" i="1"/>
  <c r="AE25" i="1"/>
  <c r="W25" i="1"/>
  <c r="X25" i="1"/>
  <c r="AK124" i="1"/>
  <c r="AE136" i="1"/>
  <c r="AE47" i="1"/>
  <c r="AE146" i="1"/>
  <c r="AK71" i="1"/>
  <c r="AE87" i="1"/>
  <c r="AE127" i="1"/>
  <c r="AE167" i="1"/>
  <c r="AE58" i="1"/>
  <c r="AE98" i="1"/>
  <c r="AE69" i="1"/>
  <c r="AK152" i="1"/>
  <c r="AL42" i="1"/>
  <c r="AK42" i="1"/>
  <c r="AE39" i="1"/>
  <c r="U39" i="1"/>
  <c r="X39" i="1"/>
  <c r="W39" i="1"/>
  <c r="AH33" i="1"/>
  <c r="AJ33" i="1"/>
  <c r="AK185" i="1"/>
  <c r="AK103" i="1"/>
  <c r="AE133" i="1"/>
  <c r="AE77" i="1"/>
  <c r="R48" i="1" a="1"/>
  <c r="R48" i="1" s="1"/>
  <c r="AE196" i="1"/>
  <c r="AE154" i="1"/>
  <c r="AE120" i="1"/>
  <c r="AE68" i="1"/>
  <c r="AK56" i="1"/>
  <c r="AE128" i="1"/>
  <c r="AE90" i="1"/>
  <c r="AK156" i="1"/>
  <c r="AE86" i="1"/>
  <c r="AE135" i="1"/>
  <c r="AL28" i="1"/>
  <c r="AK28" i="1"/>
  <c r="AK87" i="1"/>
  <c r="AE95" i="1"/>
  <c r="AL35" i="1"/>
  <c r="AF26" i="1"/>
  <c r="R44" i="1" a="1"/>
  <c r="R44" i="1" s="1"/>
  <c r="AL39" i="1"/>
  <c r="AK101" i="1"/>
  <c r="AK47" i="1"/>
  <c r="AH26" i="1"/>
  <c r="AJ26" i="1"/>
  <c r="AK138" i="1"/>
  <c r="AJ35" i="1"/>
  <c r="AH35" i="1"/>
  <c r="AL31" i="1"/>
  <c r="AK188" i="1"/>
  <c r="AL29" i="1"/>
  <c r="AE64" i="1"/>
  <c r="U37" i="1"/>
  <c r="AE37" i="1"/>
  <c r="X37" i="1"/>
  <c r="W37" i="1"/>
  <c r="AE192" i="1"/>
  <c r="R84" i="1" a="1"/>
  <c r="R84" i="1" s="1"/>
  <c r="AE118" i="1"/>
  <c r="AE168" i="1"/>
  <c r="AK70" i="1"/>
  <c r="AE139" i="1"/>
  <c r="AE152" i="1"/>
  <c r="AE140" i="1"/>
  <c r="R108" i="1" a="1"/>
  <c r="R108" i="1" s="1"/>
  <c r="AK55" i="1"/>
  <c r="AE182" i="1"/>
  <c r="AE129" i="1"/>
  <c r="AE104" i="1"/>
  <c r="R116" i="1" a="1"/>
  <c r="R116" i="1" s="1"/>
  <c r="R196" i="1" a="1"/>
  <c r="R196" i="1" s="1"/>
  <c r="AK169" i="1"/>
  <c r="AK142" i="1"/>
  <c r="AE155" i="1"/>
  <c r="AK81" i="1"/>
  <c r="R177" i="1" a="1"/>
  <c r="R177" i="1" s="1"/>
  <c r="AK82" i="1"/>
  <c r="AH28" i="1"/>
  <c r="AJ28" i="1"/>
  <c r="AE88" i="1"/>
  <c r="AE162" i="1"/>
  <c r="AK178" i="1"/>
  <c r="AE100" i="1"/>
  <c r="R199" i="1" a="1"/>
  <c r="R199" i="1" s="1"/>
  <c r="AK91" i="1"/>
  <c r="R171" i="1" a="1"/>
  <c r="R171" i="1" s="1"/>
  <c r="AK110" i="1"/>
  <c r="U33" i="1"/>
  <c r="W33" i="1"/>
  <c r="X33" i="1"/>
  <c r="AJ27" i="1"/>
  <c r="AH27" i="1"/>
  <c r="R112" i="1" a="1"/>
  <c r="R112" i="1" s="1"/>
  <c r="AE112" i="1"/>
  <c r="AK155" i="1"/>
  <c r="AE106" i="1"/>
  <c r="AK120" i="1"/>
  <c r="AK186" i="1"/>
  <c r="AK77" i="1"/>
  <c r="AK125" i="1"/>
  <c r="AE109" i="1"/>
  <c r="U36" i="1"/>
  <c r="AE36" i="1"/>
  <c r="W36" i="1"/>
  <c r="X36" i="1"/>
  <c r="AK96" i="1"/>
  <c r="AE190" i="1"/>
  <c r="AE105" i="1"/>
  <c r="R69" i="1" a="1"/>
  <c r="R69" i="1" s="1"/>
  <c r="AH31" i="1"/>
  <c r="AJ31" i="1"/>
  <c r="AK40" i="1"/>
  <c r="AL40" i="1"/>
  <c r="R26" i="1" a="1"/>
  <c r="R26" i="1" s="1"/>
  <c r="AH29" i="1"/>
  <c r="AJ29" i="1"/>
  <c r="AK195" i="1"/>
  <c r="AK150" i="1"/>
  <c r="AK190" i="1"/>
  <c r="R182" i="1" a="1"/>
  <c r="R182" i="1" s="1"/>
  <c r="AL25" i="1"/>
  <c r="U31" i="1"/>
  <c r="W31" i="1"/>
  <c r="X31" i="1"/>
  <c r="R167" i="1" a="1"/>
  <c r="R167" i="1" s="1"/>
  <c r="AK163" i="1"/>
  <c r="AK129" i="1"/>
  <c r="AK133" i="1"/>
  <c r="AE75" i="1"/>
  <c r="AK85" i="1"/>
  <c r="AE197" i="1"/>
  <c r="AE99" i="1"/>
  <c r="R147" i="1" a="1"/>
  <c r="R147" i="1" s="1"/>
  <c r="AE97" i="1"/>
  <c r="AE56" i="1"/>
  <c r="AE71" i="1"/>
  <c r="AE111" i="1"/>
  <c r="AE151" i="1"/>
  <c r="AE191" i="1"/>
  <c r="R122" i="1" a="1"/>
  <c r="R122" i="1" s="1"/>
  <c r="AL26" i="1"/>
  <c r="AK26" i="1"/>
  <c r="AL37" i="1"/>
  <c r="AK45" i="1"/>
  <c r="AJ37" i="1"/>
  <c r="AH37" i="1"/>
  <c r="U41" i="1"/>
  <c r="W41" i="1"/>
  <c r="X41" i="1"/>
  <c r="AK183" i="1"/>
  <c r="AK89" i="1"/>
  <c r="R161" i="1" a="1"/>
  <c r="R161" i="1" s="1"/>
  <c r="AE35" i="1"/>
  <c r="U35" i="1"/>
  <c r="X35" i="1"/>
  <c r="W35" i="1"/>
  <c r="AE74" i="1"/>
  <c r="AK132" i="1"/>
  <c r="AL34" i="1"/>
  <c r="AE66" i="1"/>
  <c r="AE108" i="1"/>
  <c r="AE63" i="1"/>
  <c r="AE103" i="1"/>
  <c r="AE143" i="1"/>
  <c r="AE126" i="1"/>
  <c r="AE149" i="1"/>
  <c r="AE165" i="1"/>
  <c r="AE186" i="1"/>
  <c r="AE96" i="1"/>
  <c r="R128" i="1" a="1"/>
  <c r="R128" i="1" s="1"/>
  <c r="AK145" i="1"/>
  <c r="AE102" i="1"/>
  <c r="AE142" i="1"/>
  <c r="U32" i="1"/>
  <c r="W32" i="1"/>
  <c r="X32" i="1"/>
  <c r="U30" i="1"/>
  <c r="X30" i="1"/>
  <c r="W30" i="1"/>
  <c r="AL33" i="1"/>
  <c r="AK33" i="1"/>
  <c r="AE61" i="1"/>
  <c r="R64" i="1" a="1"/>
  <c r="R64" i="1" s="1"/>
  <c r="AE78" i="1"/>
  <c r="AH40" i="1"/>
  <c r="AJ40" i="1"/>
  <c r="AH38" i="1"/>
  <c r="AJ38" i="1"/>
  <c r="AJ25" i="1"/>
  <c r="AH25" i="1"/>
  <c r="AJ36" i="1"/>
  <c r="AH36" i="1"/>
  <c r="U29" i="1"/>
  <c r="W29" i="1"/>
  <c r="X29" i="1"/>
  <c r="AE81" i="1"/>
  <c r="AE121" i="1"/>
  <c r="AE161" i="1"/>
  <c r="AE46" i="1"/>
  <c r="AE72" i="1"/>
  <c r="AK115" i="1"/>
  <c r="AE49" i="1"/>
  <c r="AE60" i="1"/>
  <c r="AE73" i="1"/>
  <c r="AE174" i="1"/>
  <c r="AE85" i="1"/>
  <c r="AE125" i="1"/>
  <c r="AE52" i="1"/>
  <c r="AE189" i="1"/>
  <c r="R78" i="1" a="1"/>
  <c r="R78" i="1" s="1"/>
  <c r="AE84" i="1"/>
  <c r="AK60" i="1"/>
  <c r="AJ30" i="1"/>
  <c r="AH30" i="1"/>
  <c r="AH39" i="1"/>
  <c r="AJ39" i="1"/>
  <c r="R34" i="1" a="1"/>
  <c r="R34" i="1" s="1"/>
  <c r="U43" i="1"/>
  <c r="AE43" i="1"/>
  <c r="W43" i="1"/>
  <c r="X43" i="1"/>
  <c r="AK135" i="1"/>
  <c r="AE57" i="1"/>
  <c r="U28" i="1"/>
  <c r="X28" i="1"/>
  <c r="W28" i="1"/>
  <c r="AE200" i="1"/>
  <c r="AE67" i="1"/>
  <c r="R106" i="1" a="1"/>
  <c r="R106" i="1" s="1"/>
  <c r="AL38" i="1"/>
  <c r="AL36" i="1"/>
  <c r="U42" i="1"/>
  <c r="AE42" i="1"/>
  <c r="W42" i="1"/>
  <c r="X42" i="1"/>
  <c r="AL43" i="1"/>
  <c r="AK43" i="1"/>
  <c r="U40" i="1"/>
  <c r="AE40" i="1"/>
  <c r="W40" i="1"/>
  <c r="X40" i="1"/>
  <c r="AL32" i="1"/>
  <c r="AK75" i="1"/>
  <c r="AE48" i="1"/>
  <c r="AK140" i="1"/>
  <c r="AE110" i="1"/>
  <c r="AK88" i="1"/>
  <c r="AE45" i="1"/>
  <c r="AE119" i="1"/>
  <c r="AE156" i="1"/>
  <c r="AE138" i="1"/>
  <c r="AK160" i="1"/>
  <c r="AJ41" i="1"/>
  <c r="AH41" i="1"/>
  <c r="AE34" i="1"/>
  <c r="U34" i="1"/>
  <c r="X34" i="1"/>
  <c r="W34" i="1"/>
  <c r="AE131" i="1"/>
  <c r="R33" i="1" a="1"/>
  <c r="R33" i="1" s="1"/>
  <c r="AF33" i="1"/>
  <c r="U26" i="1"/>
  <c r="AE26" i="1"/>
  <c r="X26" i="1"/>
  <c r="W26" i="1"/>
  <c r="AE114" i="1"/>
  <c r="AL27" i="1"/>
  <c r="AH34" i="1"/>
  <c r="AJ34" i="1"/>
  <c r="AK30" i="1"/>
  <c r="AL30" i="1"/>
  <c r="U27" i="1"/>
  <c r="AE27" i="1"/>
  <c r="X27" i="1"/>
  <c r="W27" i="1"/>
  <c r="AE153" i="1"/>
  <c r="AK113" i="1"/>
  <c r="AE150" i="1"/>
  <c r="R111" i="1" a="1"/>
  <c r="R111" i="1" s="1"/>
  <c r="AE134" i="1"/>
  <c r="AE53" i="1"/>
  <c r="AK100" i="1"/>
  <c r="AE180" i="1"/>
  <c r="AK80" i="1"/>
  <c r="AE178" i="1"/>
  <c r="AE164" i="1"/>
  <c r="I39" i="1"/>
  <c r="AD39" i="1" s="1"/>
  <c r="AK31" i="1"/>
  <c r="I40" i="1"/>
  <c r="AD40" i="1" s="1"/>
  <c r="I36" i="1"/>
  <c r="AD36" i="1" s="1"/>
  <c r="R32" i="1" a="1"/>
  <c r="R32" i="1" s="1"/>
  <c r="R29" i="1" a="1"/>
  <c r="R29" i="1" s="1"/>
  <c r="R43" i="1" a="1"/>
  <c r="R43" i="1" s="1"/>
  <c r="R30" i="1" a="1"/>
  <c r="R30" i="1" s="1"/>
  <c r="I37" i="1"/>
  <c r="AD37" i="1" s="1"/>
  <c r="R40" i="1" a="1"/>
  <c r="R40" i="1" s="1"/>
  <c r="I42" i="1"/>
  <c r="AD42" i="1" s="1"/>
  <c r="R25" i="1" a="1"/>
  <c r="R25" i="1" s="1"/>
  <c r="R41" i="1" a="1"/>
  <c r="R41" i="1" s="1"/>
  <c r="R42" i="1" a="1"/>
  <c r="R42" i="1" s="1"/>
  <c r="AK38" i="1"/>
  <c r="R28" i="1" a="1"/>
  <c r="R28" i="1" s="1"/>
  <c r="R36" i="1" a="1"/>
  <c r="R36" i="1" s="1"/>
  <c r="AK34" i="1"/>
  <c r="I43" i="1"/>
  <c r="AD43" i="1" s="1"/>
  <c r="AK39" i="1"/>
  <c r="AK27" i="1"/>
  <c r="I41" i="1"/>
  <c r="AD41" i="1" s="1"/>
  <c r="AK37" i="1"/>
  <c r="I38" i="1"/>
  <c r="AD38" i="1" s="1"/>
  <c r="R35" i="1" a="1"/>
  <c r="R35" i="1" s="1"/>
  <c r="R20" i="1" a="1"/>
  <c r="R20" i="1" s="1"/>
  <c r="I32" i="1"/>
  <c r="AD32" i="1" s="1"/>
  <c r="I27" i="1"/>
  <c r="AD27" i="1" s="1"/>
  <c r="I25" i="1"/>
  <c r="AD25" i="1" s="1"/>
  <c r="I30" i="1"/>
  <c r="AD30" i="1" s="1"/>
  <c r="I26" i="1"/>
  <c r="AD26" i="1" s="1"/>
  <c r="I35" i="1"/>
  <c r="AD35" i="1" s="1"/>
  <c r="I28" i="1"/>
  <c r="AD28" i="1" s="1"/>
  <c r="I31" i="1"/>
  <c r="AD31" i="1" s="1"/>
  <c r="I29" i="1"/>
  <c r="AD29" i="1" s="1"/>
  <c r="I34" i="1"/>
  <c r="AD34" i="1" s="1"/>
  <c r="I33" i="1"/>
  <c r="AD33" i="1" s="1"/>
  <c r="R38" i="1" l="1" a="1"/>
  <c r="R38" i="1" s="1"/>
  <c r="AK41" i="1"/>
  <c r="AE38" i="1"/>
  <c r="AE29" i="1"/>
  <c r="AE30" i="1"/>
  <c r="AE31" i="1"/>
  <c r="AK29" i="1"/>
  <c r="R37" i="1" a="1"/>
  <c r="R37" i="1" s="1"/>
  <c r="AK36" i="1"/>
  <c r="AE41" i="1"/>
  <c r="AK35" i="1"/>
  <c r="R39" i="1" a="1"/>
  <c r="R39" i="1" s="1"/>
  <c r="AK32" i="1"/>
  <c r="AE32" i="1"/>
  <c r="AE28" i="1"/>
  <c r="AK25" i="1"/>
  <c r="AE33" i="1"/>
  <c r="R31" i="1" a="1"/>
  <c r="R3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<sst xmlns="http://schemas.openxmlformats.org/spreadsheetml/2006/main" count="100" uniqueCount="38">
  <si>
    <t>Type</t>
  </si>
  <si>
    <t>Aantal</t>
  </si>
  <si>
    <t>Nuts</t>
  </si>
  <si>
    <t>Kleur</t>
  </si>
  <si>
    <t>Uit 1 stuk?</t>
  </si>
  <si>
    <t>Trekkoord?</t>
  </si>
  <si>
    <t>Zaaglengte</t>
  </si>
  <si>
    <t>ø63</t>
  </si>
  <si>
    <t>ø50</t>
  </si>
  <si>
    <t>ø75</t>
  </si>
  <si>
    <t>ø110</t>
  </si>
  <si>
    <t>ø125</t>
  </si>
  <si>
    <t>ø160</t>
  </si>
  <si>
    <t>Merken met</t>
  </si>
  <si>
    <t>R1</t>
  </si>
  <si>
    <t>H1</t>
  </si>
  <si>
    <t>R2</t>
  </si>
  <si>
    <t>H2</t>
  </si>
  <si>
    <t>Maatvoering is in millimeters.</t>
  </si>
  <si>
    <t>Standaard radius ø50-blauw=750 mm</t>
  </si>
  <si>
    <t>Standaard radius ø50/63=500 mm</t>
  </si>
  <si>
    <t>A</t>
  </si>
  <si>
    <t>C</t>
  </si>
  <si>
    <t>B</t>
  </si>
  <si>
    <t>Sprongbochten type 1 &amp; 2</t>
  </si>
  <si>
    <t>Hoogte (A) is standaard 1200 mm.</t>
  </si>
  <si>
    <t>Maat B minimaal 800 mm</t>
  </si>
  <si>
    <t>Hoek 1 (H1) &amp; Hoek 2 (H2) zijn altijd 90 graden</t>
  </si>
  <si>
    <t>Diam.</t>
  </si>
  <si>
    <t>versie 1.2</t>
  </si>
  <si>
    <t/>
  </si>
  <si>
    <t>Diameter</t>
  </si>
  <si>
    <t>B / Sprong</t>
  </si>
  <si>
    <t>trekkoord</t>
  </si>
  <si>
    <t>SprongCheck</t>
  </si>
  <si>
    <t>uit 1 stuk</t>
  </si>
  <si>
    <t>Opmerkingen</t>
  </si>
  <si>
    <t>Opmerking invulling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</si>
</sst>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Aptos Narrow"/>
      <family val="2"/>
      <scheme val="minor"/>
    </font>
    <font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1"/>
      <name val="Century Gothic"/>
      <family val="2"/>
    </font>
    <font>
      <sz val="8"/>
      <name val="Aptos Narrow"/>
      <family val="2"/>
      <scheme val="minor"/>
    </font>
    <font>
      <b/>
      <sz val="14"/>
      <color theme="1"/>
      <name val="Century Gothic"/>
      <family val="2"/>
    </font>
    <font>
      <sz val="14"/>
      <color theme="1"/>
      <name val="Century Gothic"/>
      <family val="2"/>
    </font>
    <font>
      <sz val="16"/>
      <color theme="1"/>
      <name val="Century Gothic"/>
      <family val="2"/>
    </font>
    <font>
      <b/>
      <sz val="22"/>
      <color theme="1"/>
      <name val="Century Gothic"/>
      <family val="2"/>
    </font>
    <font>
      <sz val="12"/>
      <color theme="1"/>
      <name val="Century Gothic"/>
      <family val="2"/>
    </font>
    <font>
      <sz val="12"/>
      <color theme="1"/>
      <name val="Aptos Narrow"/>
      <family val="2"/>
      <scheme val="minor"/>
    </font>
    <font>
      <b/>
      <sz val="12"/>
      <color rgb="FFE1322C"/>
      <name val="Century Gothic"/>
      <family val="2"/>
    </font>
    <font>
      <sz val="10"/>
      <color theme="1"/>
      <name val="Century Gothic"/>
      <family val="2"/>
    </font>
    <font>
      <b/>
      <sz val="12"/>
      <color theme="1"/>
      <name val="Century Gothic"/>
      <family val="2"/>
    </font>
    <font>
      <b/>
      <sz val="20"/>
      <color theme="1"/>
      <name val="Century Gothic"/>
      <family val="2"/>
    </font>
    <font>
      <sz val="10"/>
      <color theme="1"/>
      <name val="Aptos Narrow"/>
      <family val="2"/>
      <scheme val="minor"/>
    </font>
    <font>
      <sz val="10"/>
      <color rgb="FFC00000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7">
    <border>
      <left/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/>
      <right/>
      <top/>
      <bottom style="medium">
        <color rgb="FFFF0000"/>
      </bottom>
      <diagonal/>
    </border>
    <border>
      <left style="thin">
        <color indexed="64"/>
      </left>
      <right style="hair">
        <color indexed="64"/>
      </right>
      <top style="medium">
        <color rgb="FFFF0000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rgb="FFFF0000"/>
      </top>
      <bottom style="thin">
        <color indexed="64"/>
      </bottom>
      <diagonal/>
    </border>
    <border>
      <left/>
      <right style="hair">
        <color indexed="64"/>
      </right>
      <top style="medium">
        <color rgb="FFFF0000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/>
      <right/>
      <top/>
      <bottom style="medium">
        <color rgb="FFE1322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rgb="FFFF000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6" fillId="0" borderId="0" xfId="0" applyFont="1"/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1" fontId="6" fillId="0" borderId="0" xfId="0" applyNumberFormat="1" applyFont="1"/>
    <xf numFmtId="0" fontId="12" fillId="3" borderId="6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1" fontId="12" fillId="3" borderId="8" xfId="0" applyNumberFormat="1" applyFont="1" applyFill="1" applyBorder="1" applyAlignment="1">
      <alignment horizontal="center" vertical="center"/>
    </xf>
    <xf numFmtId="1" fontId="12" fillId="3" borderId="9" xfId="0" applyNumberFormat="1" applyFont="1" applyFill="1" applyBorder="1" applyAlignment="1">
      <alignment horizontal="center" vertical="center"/>
    </xf>
    <xf numFmtId="0" fontId="1" fillId="0" borderId="0" xfId="0" applyFont="1"/>
    <xf numFmtId="0" fontId="1" fillId="2" borderId="3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/>
    </xf>
    <xf numFmtId="0" fontId="12" fillId="0" borderId="0" xfId="0" applyFont="1"/>
    <xf numFmtId="0" fontId="3" fillId="0" borderId="0" xfId="0" applyFont="1" applyAlignment="1">
      <alignment horizontal="center" vertical="center"/>
    </xf>
    <xf numFmtId="0" fontId="0" fillId="0" borderId="0" xfId="0" quotePrefix="1"/>
    <xf numFmtId="0" fontId="5" fillId="0" borderId="0" xfId="0" applyFont="1"/>
    <xf numFmtId="0" fontId="9" fillId="2" borderId="0" xfId="0" applyFont="1" applyFill="1"/>
    <xf numFmtId="0" fontId="10" fillId="0" borderId="0" xfId="0" applyFont="1"/>
    <xf numFmtId="0" fontId="9" fillId="2" borderId="0" xfId="0" applyFont="1" applyFill="1" applyAlignment="1">
      <alignment horizontal="left" indent="1"/>
    </xf>
    <xf numFmtId="0" fontId="12" fillId="0" borderId="0" xfId="0" applyFont="1" applyAlignment="1">
      <alignment horizontal="left"/>
    </xf>
    <xf numFmtId="0" fontId="9" fillId="0" borderId="0" xfId="0" applyFont="1"/>
    <xf numFmtId="0" fontId="9" fillId="2" borderId="0" xfId="0" applyFont="1" applyFill="1" applyAlignment="1">
      <alignment vertical="top" wrapText="1"/>
    </xf>
    <xf numFmtId="0" fontId="11" fillId="2" borderId="0" xfId="0" applyFont="1" applyFill="1" applyAlignment="1">
      <alignment horizontal="left" vertical="top"/>
    </xf>
    <xf numFmtId="0" fontId="7" fillId="2" borderId="0" xfId="0" applyFont="1" applyFill="1" applyAlignment="1">
      <alignment vertical="top" wrapText="1"/>
    </xf>
    <xf numFmtId="0" fontId="9" fillId="2" borderId="0" xfId="0" applyFont="1" applyFill="1" applyAlignment="1">
      <alignment vertical="top"/>
    </xf>
    <xf numFmtId="0" fontId="7" fillId="2" borderId="0" xfId="0" applyFont="1" applyFill="1" applyAlignment="1">
      <alignment vertical="top"/>
    </xf>
    <xf numFmtId="0" fontId="6" fillId="0" borderId="0" xfId="0" applyFont="1" applyAlignment="1">
      <alignment horizontal="center" vertical="center"/>
    </xf>
    <xf numFmtId="0" fontId="11" fillId="2" borderId="0" xfId="0" applyFont="1" applyFill="1" applyAlignment="1">
      <alignment vertical="top"/>
    </xf>
    <xf numFmtId="0" fontId="6" fillId="0" borderId="0" xfId="0" applyFont="1" applyAlignment="1">
      <alignment horizontal="center"/>
    </xf>
    <xf numFmtId="0" fontId="8" fillId="0" borderId="0" xfId="0" applyFont="1"/>
    <xf numFmtId="0" fontId="14" fillId="2" borderId="10" xfId="0" applyFont="1" applyFill="1" applyBorder="1"/>
    <xf numFmtId="0" fontId="13" fillId="2" borderId="10" xfId="0" applyFont="1" applyFill="1" applyBorder="1" applyAlignment="1">
      <alignment horizontal="right" indent="1"/>
    </xf>
    <xf numFmtId="0" fontId="9" fillId="2" borderId="10" xfId="0" applyFont="1" applyFill="1" applyBorder="1"/>
    <xf numFmtId="0" fontId="13" fillId="2" borderId="0" xfId="0" applyFont="1" applyFill="1" applyAlignment="1">
      <alignment horizontal="right" indent="1"/>
    </xf>
    <xf numFmtId="0" fontId="2" fillId="2" borderId="0" xfId="0" applyFont="1" applyFill="1" applyAlignment="1">
      <alignment vertical="top"/>
    </xf>
    <xf numFmtId="0" fontId="2" fillId="0" borderId="0" xfId="0" applyFont="1"/>
    <xf numFmtId="0" fontId="13" fillId="0" borderId="5" xfId="0" applyFont="1" applyBorder="1"/>
    <xf numFmtId="16" fontId="0" fillId="0" borderId="0" xfId="0" applyNumberFormat="1"/>
    <xf numFmtId="49" fontId="6" fillId="0" borderId="0" xfId="0" applyNumberFormat="1" applyFont="1"/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>
      <alignment vertical="center"/>
    </xf>
    <xf numFmtId="0" fontId="12" fillId="0" borderId="12" xfId="0" applyFont="1" applyBorder="1"/>
    <xf numFmtId="0" fontId="12" fillId="0" borderId="13" xfId="0" applyFont="1" applyBorder="1"/>
    <xf numFmtId="0" fontId="12" fillId="0" borderId="14" xfId="0" applyFont="1" applyBorder="1"/>
    <xf numFmtId="0" fontId="12" fillId="0" borderId="11" xfId="0" applyFont="1" applyBorder="1"/>
    <xf numFmtId="0" fontId="15" fillId="0" borderId="11" xfId="0" applyFont="1" applyBorder="1"/>
    <xf numFmtId="0" fontId="16" fillId="0" borderId="0" xfId="0" applyFont="1" applyAlignment="1">
      <alignment horizontal="left" vertical="center"/>
    </xf>
    <xf numFmtId="1" fontId="12" fillId="3" borderId="15" xfId="0" applyNumberFormat="1" applyFont="1" applyFill="1" applyBorder="1" applyAlignment="1">
      <alignment horizontal="center" vertical="center"/>
    </xf>
    <xf numFmtId="0" fontId="1" fillId="0" borderId="16" xfId="0" applyFont="1" applyBorder="1" applyAlignment="1" applyProtection="1">
      <alignment horizontal="left" vertical="center"/>
      <protection hidden="1"/>
    </xf>
    <xf numFmtId="0" fontId="1" fillId="2" borderId="4" xfId="0" applyFont="1" applyFill="1" applyBorder="1" applyAlignment="1" applyProtection="1">
      <alignment horizontal="center" vertical="center"/>
      <protection locked="0"/>
    </xf>
    <xf numFmtId="0" fontId="9" fillId="2" borderId="0" xfId="0" applyFont="1" applyFill="1" applyAlignment="1">
      <alignment horizontal="left"/>
    </xf>
  </cellXfs>
  <cellStyles count="1">
    <cellStyle name="Standaard" xfId="0" builtinId="0"/>
  </cellStyles>
  <dxfs count="7">
    <dxf>
      <font>
        <b/>
        <i val="0"/>
        <color theme="0"/>
      </font>
      <fill>
        <patternFill>
          <bgColor theme="6" tint="0.3999450666829432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  <border>
        <left style="hair">
          <color auto="1"/>
        </left>
        <right style="hair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 tint="-0.1499679555650502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  <color theme="0"/>
      </font>
      <fill>
        <patternFill>
          <bgColor rgb="FFFF0000"/>
        </patternFill>
      </fill>
      <border>
        <left style="hair">
          <color auto="1"/>
        </left>
        <right style="hair">
          <color auto="1"/>
        </right>
        <top/>
        <bottom/>
      </border>
    </dxf>
    <dxf>
      <font>
        <color theme="0"/>
      </font>
      <fill>
        <patternFill>
          <bgColor rgb="FF00B050"/>
        </patternFill>
      </fill>
      <border>
        <left style="hair">
          <color auto="1"/>
        </left>
        <right style="hair">
          <color auto="1"/>
        </right>
        <top/>
        <bottom/>
      </border>
    </dxf>
    <dxf>
      <font>
        <color theme="0"/>
      </font>
      <fill>
        <patternFill>
          <bgColor rgb="FF0070C0"/>
        </patternFill>
      </fill>
      <border>
        <left style="hair">
          <color auto="1"/>
        </left>
        <right style="hair">
          <color auto="1"/>
        </right>
        <top/>
        <bottom/>
      </border>
    </dxf>
  </dxfs>
  <tableStyles count="0" defaultTableStyle="TableStyleMedium2" defaultPivotStyle="PivotStyleLight16"/>
  <colors>
    <mruColors>
      <color rgb="FFE1322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17</xdr:col>
      <xdr:colOff>240181</xdr:colOff>
      <xdr:row>1</xdr:row>
      <xdr:rowOff>8761</xdr:rowOff>
    </xdr:to>
    <xdr:pic>
      <xdr:nvPicPr>
        <xdr:cNvPr id="9" name="Afbeelding 8">
          <a:extLst>
            <a:ext uri="{FF2B5EF4-FFF2-40B4-BE49-F238E27FC236}">
              <a16:creationId xmlns:a16="http://schemas.microsoft.com/office/drawing/2014/main" id="{CCE69A7A-E99F-6A13-388E-8523A74E93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287374" cy="974888"/>
        </a:xfrm>
        <a:prstGeom prst="rect">
          <a:avLst/>
        </a:prstGeom>
      </xdr:spPr>
    </xdr:pic>
    <xdr:clientData/>
  </xdr:twoCellAnchor>
  <xdr:twoCellAnchor editAs="oneCell">
    <xdr:from>
      <xdr:col>6</xdr:col>
      <xdr:colOff>380999</xdr:colOff>
      <xdr:row>1</xdr:row>
      <xdr:rowOff>85724</xdr:rowOff>
    </xdr:from>
    <xdr:to>
      <xdr:col>12</xdr:col>
      <xdr:colOff>152617</xdr:colOff>
      <xdr:row>17</xdr:row>
      <xdr:rowOff>189899</xdr:rowOff>
    </xdr:to>
    <xdr:pic>
      <xdr:nvPicPr>
        <xdr:cNvPr id="7" name="Afbeelding 6">
          <a:extLst>
            <a:ext uri="{FF2B5EF4-FFF2-40B4-BE49-F238E27FC236}">
              <a16:creationId xmlns:a16="http://schemas.microsoft.com/office/drawing/2014/main" id="{094EA69E-7F1F-B02E-2323-75B5D31D94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49" y="1057274"/>
          <a:ext cx="4891306" cy="327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A866A-F6FF-41CF-B1EE-345D2956255D}">
  <sheetPr codeName="Blad7">
    <pageSetUpPr fitToPage="1"/>
  </sheetPr>
  <dimension ref="A1:AN200"/>
  <sheetViews>
    <sheetView showGridLines="0" tabSelected="1" zoomScaleNormal="100" zoomScaleSheetLayoutView="100" workbookViewId="0">
      <selection activeCell="P20" sqref="P20"/>
    </sheetView>
  </sheetViews>
  <sheetFormatPr defaultColWidth="12.85546875" defaultRowHeight="15" customHeight="1" x14ac:dyDescent="0.25"/>
  <cols>
    <col min="1" max="3" width="8.5703125" style="1" customWidth="1"/>
    <col min="4" max="8" width="11.42578125" style="1" customWidth="1"/>
    <col min="9" max="9" width="14.28515625" style="1" bestFit="1" customWidth="1"/>
    <col min="10" max="13" width="11.42578125" style="1" customWidth="1"/>
    <col min="14" max="14" width="12.42578125" style="1" bestFit="1" customWidth="1"/>
    <col min="15" max="16" width="17.140625" style="1" customWidth="1"/>
    <col min="17" max="17" width="22.5703125" style="4" hidden="1" customWidth="1"/>
    <col min="18" max="18" width="23.28515625" style="1" customWidth="1"/>
    <col min="19" max="19" width="2.140625" style="1" hidden="1" customWidth="1"/>
    <col min="20" max="21" width="10" style="1" hidden="1" customWidth="1"/>
    <col min="22" max="22" width="11.85546875" style="1" hidden="1" customWidth="1"/>
    <col min="23" max="23" width="9" style="1" hidden="1" customWidth="1"/>
    <col min="24" max="24" width="5.5703125" style="1" hidden="1" customWidth="1"/>
    <col min="25" max="25" width="14.140625" style="1" hidden="1" customWidth="1"/>
    <col min="26" max="26" width="8" style="1" hidden="1" customWidth="1"/>
    <col min="27" max="27" width="8.140625" hidden="1" customWidth="1"/>
    <col min="28" max="28" width="8" style="1" hidden="1" customWidth="1"/>
    <col min="29" max="29" width="8.140625" style="1" hidden="1" customWidth="1"/>
    <col min="30" max="30" width="20" style="1" hidden="1" customWidth="1"/>
    <col min="31" max="31" width="12.85546875" style="1" hidden="1" customWidth="1"/>
    <col min="32" max="32" width="12.7109375" style="1" hidden="1" customWidth="1"/>
    <col min="33" max="33" width="18.85546875" style="1" hidden="1" customWidth="1"/>
    <col min="34" max="34" width="10.140625" style="1" hidden="1" customWidth="1"/>
    <col min="35" max="35" width="13" style="1" hidden="1" customWidth="1"/>
    <col min="36" max="36" width="7.85546875" style="1" hidden="1" customWidth="1"/>
    <col min="37" max="37" width="5.5703125" style="1" hidden="1" customWidth="1"/>
    <col min="38" max="38" width="13.7109375" style="1" hidden="1" customWidth="1"/>
    <col min="39" max="39" width="14.42578125" style="1" hidden="1" customWidth="1"/>
    <col min="40" max="16384" width="12.85546875" style="1"/>
  </cols>
  <sheetData>
    <row r="1" spans="1:33" ht="76.5" customHeight="1" x14ac:dyDescent="0.4">
      <c r="A1"/>
      <c r="B1"/>
      <c r="C1"/>
      <c r="D1"/>
      <c r="E1"/>
      <c r="F1"/>
      <c r="G1" s="32"/>
      <c r="H1"/>
      <c r="I1"/>
      <c r="J1"/>
      <c r="K1"/>
      <c r="L1"/>
      <c r="M1"/>
      <c r="N1"/>
      <c r="O1"/>
      <c r="P1"/>
      <c r="Q1"/>
      <c r="R1"/>
      <c r="S1" s="15">
        <v>1</v>
      </c>
      <c r="T1" s="15" t="s">
        <v>7</v>
      </c>
      <c r="U1" s="15" t="s">
        <v>8</v>
      </c>
      <c r="V1" s="15" t="s">
        <v>8</v>
      </c>
      <c r="W1" s="15" t="s">
        <v>8</v>
      </c>
      <c r="X1" s="15" t="s">
        <v>8</v>
      </c>
      <c r="Y1" s="10"/>
      <c r="Z1" s="41"/>
      <c r="AA1" s="40"/>
    </row>
    <row r="2" spans="1:33" ht="15" customHeight="1" x14ac:dyDescent="0.25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Q2" s="15"/>
      <c r="R2" s="16"/>
      <c r="S2" s="15">
        <v>2</v>
      </c>
      <c r="T2" s="15" t="s">
        <v>9</v>
      </c>
      <c r="U2" s="15" t="s">
        <v>9</v>
      </c>
      <c r="V2" s="15" t="s">
        <v>9</v>
      </c>
      <c r="W2" s="15" t="s">
        <v>9</v>
      </c>
      <c r="X2" s="15" t="s">
        <v>9</v>
      </c>
    </row>
    <row r="3" spans="1:33" ht="15" customHeight="1" x14ac:dyDescent="0.3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S3" s="15"/>
      <c r="T3" s="15" t="s">
        <v>10</v>
      </c>
      <c r="U3" s="15" t="s">
        <v>10</v>
      </c>
      <c r="V3" s="15" t="s">
        <v>10</v>
      </c>
      <c r="W3" s="15" t="s">
        <v>10</v>
      </c>
      <c r="X3" s="15" t="s">
        <v>10</v>
      </c>
      <c r="Y3" s="10"/>
    </row>
    <row r="4" spans="1:33" ht="26.25" thickBot="1" x14ac:dyDescent="0.4">
      <c r="A4" s="33" t="s">
        <v>24</v>
      </c>
      <c r="B4" s="34"/>
      <c r="C4" s="35"/>
      <c r="D4" s="35"/>
      <c r="E4" s="35"/>
      <c r="F4" s="19"/>
      <c r="G4"/>
      <c r="H4"/>
      <c r="I4"/>
      <c r="J4"/>
      <c r="K4"/>
      <c r="L4"/>
      <c r="M4"/>
      <c r="N4"/>
      <c r="O4"/>
      <c r="P4"/>
      <c r="Q4"/>
      <c r="S4" s="15"/>
      <c r="T4" s="15" t="s">
        <v>11</v>
      </c>
      <c r="U4" s="15" t="s">
        <v>11</v>
      </c>
      <c r="V4" s="15" t="s">
        <v>11</v>
      </c>
      <c r="W4" s="15" t="s">
        <v>11</v>
      </c>
      <c r="X4" s="15" t="s">
        <v>11</v>
      </c>
      <c r="Y4" s="10"/>
    </row>
    <row r="5" spans="1:33" customFormat="1" ht="15" customHeight="1" x14ac:dyDescent="0.3">
      <c r="A5" s="15" t="s">
        <v>29</v>
      </c>
      <c r="B5" s="36"/>
      <c r="C5" s="19"/>
      <c r="D5" s="19"/>
      <c r="E5" s="19"/>
      <c r="F5" s="19"/>
      <c r="R5" s="17"/>
      <c r="S5" s="10"/>
      <c r="T5" s="15" t="s">
        <v>12</v>
      </c>
      <c r="U5" s="15" t="s">
        <v>12</v>
      </c>
      <c r="V5" s="15" t="s">
        <v>12</v>
      </c>
      <c r="W5" s="15" t="s">
        <v>12</v>
      </c>
      <c r="X5" s="15" t="s">
        <v>12</v>
      </c>
      <c r="Y5" s="10"/>
      <c r="Z5" s="1"/>
    </row>
    <row r="6" spans="1:33" ht="15" customHeight="1" x14ac:dyDescent="0.3">
      <c r="F6" s="19"/>
      <c r="G6"/>
      <c r="H6"/>
      <c r="I6"/>
      <c r="J6"/>
      <c r="K6"/>
      <c r="L6"/>
      <c r="M6"/>
      <c r="N6"/>
      <c r="O6"/>
      <c r="P6"/>
      <c r="Q6"/>
      <c r="R6" s="18"/>
      <c r="S6" s="10"/>
      <c r="T6" s="10"/>
      <c r="U6" s="10"/>
      <c r="V6" s="10"/>
      <c r="W6" s="10"/>
      <c r="X6" s="10"/>
      <c r="Y6" s="10"/>
      <c r="Z6" s="19"/>
      <c r="AA6" s="19"/>
      <c r="AB6" s="19"/>
      <c r="AC6" s="19"/>
      <c r="AD6" s="19"/>
      <c r="AE6" s="20"/>
      <c r="AF6" s="21"/>
      <c r="AG6"/>
    </row>
    <row r="7" spans="1:33" ht="15" customHeight="1" x14ac:dyDescent="0.3">
      <c r="A7" s="37" t="s">
        <v>25</v>
      </c>
      <c r="B7" s="36"/>
      <c r="C7" s="19"/>
      <c r="D7" s="19"/>
      <c r="E7" s="19"/>
      <c r="F7"/>
      <c r="G7"/>
      <c r="H7"/>
      <c r="I7"/>
      <c r="J7"/>
      <c r="K7"/>
      <c r="L7"/>
      <c r="M7"/>
      <c r="N7"/>
      <c r="O7"/>
      <c r="P7"/>
      <c r="Q7"/>
      <c r="S7" s="10"/>
      <c r="T7" s="15" t="s">
        <v>8</v>
      </c>
      <c r="U7" s="15" t="s">
        <v>7</v>
      </c>
      <c r="V7" s="15" t="s">
        <v>9</v>
      </c>
      <c r="W7" s="15" t="s">
        <v>10</v>
      </c>
      <c r="X7" s="15" t="s">
        <v>11</v>
      </c>
      <c r="Y7" s="15" t="s">
        <v>12</v>
      </c>
      <c r="Z7" s="54"/>
      <c r="AA7" s="54"/>
      <c r="AB7" s="54"/>
      <c r="AC7" s="54"/>
      <c r="AD7" s="54"/>
      <c r="AE7" s="20"/>
      <c r="AF7" s="21"/>
      <c r="AG7"/>
    </row>
    <row r="8" spans="1:33" ht="15" customHeight="1" x14ac:dyDescent="0.3">
      <c r="A8" s="37" t="s">
        <v>18</v>
      </c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S8" s="10"/>
      <c r="T8" s="22">
        <v>400</v>
      </c>
      <c r="U8" s="22">
        <v>400</v>
      </c>
      <c r="V8" s="22">
        <v>500</v>
      </c>
      <c r="W8" s="22">
        <v>660</v>
      </c>
      <c r="X8" s="22">
        <v>660</v>
      </c>
      <c r="Y8" s="22">
        <v>750</v>
      </c>
      <c r="Z8" s="54"/>
      <c r="AA8" s="54"/>
      <c r="AB8" s="54"/>
      <c r="AC8" s="54"/>
      <c r="AD8" s="54"/>
      <c r="AE8" s="20"/>
      <c r="AF8" s="21"/>
      <c r="AG8"/>
    </row>
    <row r="9" spans="1:33" ht="15" customHeight="1" x14ac:dyDescent="0.3">
      <c r="A9" s="37" t="s">
        <v>27</v>
      </c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S9" s="10"/>
      <c r="T9" s="22">
        <v>500</v>
      </c>
      <c r="U9" s="22">
        <v>500</v>
      </c>
      <c r="V9" s="22">
        <v>660</v>
      </c>
      <c r="W9" s="22">
        <v>750</v>
      </c>
      <c r="X9" s="22">
        <v>750</v>
      </c>
      <c r="Y9" s="22">
        <v>900</v>
      </c>
      <c r="Z9" s="23"/>
      <c r="AA9" s="23"/>
      <c r="AB9" s="23"/>
      <c r="AC9" s="23"/>
      <c r="AD9" s="23"/>
      <c r="AE9" s="23"/>
    </row>
    <row r="10" spans="1:33" ht="15" customHeight="1" x14ac:dyDescent="0.3">
      <c r="A10" s="37" t="s">
        <v>26</v>
      </c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S10" s="10"/>
      <c r="T10" s="22">
        <v>750</v>
      </c>
      <c r="U10" s="22">
        <v>750</v>
      </c>
      <c r="V10" s="22">
        <v>750</v>
      </c>
      <c r="W10" s="22">
        <v>900</v>
      </c>
      <c r="X10" s="22">
        <v>900</v>
      </c>
      <c r="Y10" s="22">
        <v>1050</v>
      </c>
      <c r="AA10" s="24"/>
      <c r="AB10" s="24"/>
      <c r="AC10" s="24"/>
      <c r="AD10" s="24"/>
      <c r="AE10" s="24"/>
      <c r="AF10" s="25"/>
      <c r="AG10" s="26"/>
    </row>
    <row r="11" spans="1:33" ht="15" customHeight="1" x14ac:dyDescent="0.3"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S11" s="10"/>
      <c r="U11" s="22"/>
      <c r="W11" s="22">
        <v>1050</v>
      </c>
      <c r="X11" s="22">
        <v>1050</v>
      </c>
      <c r="Y11" s="22"/>
      <c r="AA11" s="27"/>
      <c r="AB11" s="27"/>
      <c r="AC11" s="27"/>
      <c r="AD11" s="27"/>
      <c r="AE11" s="27"/>
      <c r="AF11" s="24"/>
      <c r="AG11" s="28"/>
    </row>
    <row r="12" spans="1:33" ht="15" customHeight="1" x14ac:dyDescent="0.3">
      <c r="A12" s="38" t="s">
        <v>20</v>
      </c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T12" s="22"/>
      <c r="U12" s="22"/>
      <c r="V12" s="22"/>
      <c r="X12" s="22"/>
      <c r="Y12" s="22"/>
      <c r="AA12" s="27"/>
      <c r="AB12" s="27"/>
      <c r="AC12" s="27"/>
      <c r="AD12" s="27"/>
      <c r="AE12" s="27"/>
      <c r="AF12" s="24"/>
      <c r="AG12" s="28"/>
    </row>
    <row r="13" spans="1:33" ht="15" customHeight="1" x14ac:dyDescent="0.3">
      <c r="A13" s="38" t="s">
        <v>19</v>
      </c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T13" s="15"/>
      <c r="AA13" s="24"/>
      <c r="AB13" s="24"/>
      <c r="AC13" s="24"/>
      <c r="AD13" s="24"/>
      <c r="AE13" s="24"/>
      <c r="AF13" s="27"/>
      <c r="AG13" s="26"/>
    </row>
    <row r="14" spans="1:33" ht="15" customHeight="1" x14ac:dyDescent="0.3">
      <c r="A14" s="10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 s="29"/>
      <c r="AA14" s="24"/>
      <c r="AB14" s="24"/>
      <c r="AC14" s="24"/>
      <c r="AD14" s="24"/>
      <c r="AE14" s="24"/>
      <c r="AF14" s="30"/>
    </row>
    <row r="15" spans="1:33" ht="15" customHeight="1" x14ac:dyDescent="0.25"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 s="2"/>
      <c r="AA15" s="24"/>
      <c r="AB15" s="24"/>
      <c r="AC15" s="24"/>
      <c r="AD15" s="24"/>
      <c r="AE15" s="24"/>
      <c r="AF15" s="26"/>
      <c r="AG15" s="26"/>
    </row>
    <row r="16" spans="1:33" ht="15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AA16" s="24"/>
      <c r="AB16" s="24"/>
      <c r="AC16" s="24"/>
      <c r="AD16" s="24"/>
      <c r="AE16" s="24"/>
      <c r="AF16" s="26"/>
      <c r="AG16" s="26"/>
    </row>
    <row r="17" spans="1:40" ht="1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 s="31"/>
    </row>
    <row r="18" spans="1:40" ht="15" customHeight="1" thickBot="1" x14ac:dyDescent="0.3">
      <c r="A18"/>
      <c r="B18"/>
      <c r="C18"/>
      <c r="D18"/>
      <c r="E18"/>
      <c r="F18"/>
      <c r="G18"/>
      <c r="H18"/>
      <c r="I18"/>
      <c r="J18"/>
      <c r="K18"/>
      <c r="L18"/>
      <c r="M18" s="39"/>
      <c r="N18" s="39"/>
      <c r="O18" s="39"/>
      <c r="P18" s="39"/>
      <c r="Q18" s="39"/>
      <c r="R18" s="31"/>
    </row>
    <row r="19" spans="1:40" ht="18" x14ac:dyDescent="0.25">
      <c r="A19" s="5" t="s">
        <v>0</v>
      </c>
      <c r="B19" s="7" t="s">
        <v>3</v>
      </c>
      <c r="C19" s="7" t="s">
        <v>1</v>
      </c>
      <c r="D19" s="6" t="s">
        <v>28</v>
      </c>
      <c r="E19" s="7" t="s">
        <v>14</v>
      </c>
      <c r="F19" s="6" t="s">
        <v>15</v>
      </c>
      <c r="G19" s="7" t="s">
        <v>16</v>
      </c>
      <c r="H19" s="6" t="s">
        <v>17</v>
      </c>
      <c r="I19" s="6" t="s">
        <v>2</v>
      </c>
      <c r="J19" s="6" t="s">
        <v>21</v>
      </c>
      <c r="K19" s="6" t="s">
        <v>23</v>
      </c>
      <c r="L19" s="6" t="s">
        <v>22</v>
      </c>
      <c r="M19" s="6" t="s">
        <v>4</v>
      </c>
      <c r="N19" s="8" t="s">
        <v>5</v>
      </c>
      <c r="O19" s="8" t="s">
        <v>13</v>
      </c>
      <c r="P19" s="9" t="s">
        <v>36</v>
      </c>
      <c r="Q19" s="51" t="s">
        <v>6</v>
      </c>
      <c r="R19" s="42" t="s">
        <v>37</v>
      </c>
      <c r="S19" s="15"/>
      <c r="T19" s="48" t="s">
        <v>0</v>
      </c>
      <c r="U19" s="48" t="s">
        <v>3</v>
      </c>
      <c r="V19" s="48" t="s">
        <v>1</v>
      </c>
      <c r="W19" s="45" t="s">
        <v>31</v>
      </c>
      <c r="X19" s="46"/>
      <c r="Y19" s="46"/>
      <c r="Z19" s="48" t="s">
        <v>14</v>
      </c>
      <c r="AA19" s="49" t="s">
        <v>15</v>
      </c>
      <c r="AB19" s="48" t="s">
        <v>16</v>
      </c>
      <c r="AC19" s="48" t="s">
        <v>17</v>
      </c>
      <c r="AD19" s="45" t="s">
        <v>2</v>
      </c>
      <c r="AE19" s="47"/>
      <c r="AF19" s="48" t="s">
        <v>21</v>
      </c>
      <c r="AG19" s="45" t="s">
        <v>32</v>
      </c>
      <c r="AH19" s="46"/>
      <c r="AI19" s="48" t="s">
        <v>22</v>
      </c>
      <c r="AJ19" s="45" t="s">
        <v>34</v>
      </c>
      <c r="AK19" s="47"/>
      <c r="AL19" s="48" t="s">
        <v>35</v>
      </c>
      <c r="AM19" s="48" t="s">
        <v>33</v>
      </c>
      <c r="AN19" s="15"/>
    </row>
    <row r="20" spans="1:40" s="3" customFormat="1" ht="15" customHeight="1" x14ac:dyDescent="0.25">
      <c r="A20" s="11" t="str">
        <f>IF(Blad1!A2="","",Blad1!A2)</f>
        <v/>
      </c>
      <c r="B20" s="12" t="str">
        <f>IF(Blad1!B2="","",Blad1!B2)</f>
        <v/>
      </c>
      <c r="C20" s="12" t="str">
        <f>IF(Blad1!C2="","",Blad1!C2)</f>
        <v/>
      </c>
      <c r="D20" s="13" t="str">
        <f>IF(Blad1!D2="","",IF(ISNUMBER(SEARCH("ø",Blad1!D2)),Blad1!D2,"ø"&amp;Blad1!D2))</f>
        <v/>
      </c>
      <c r="E20" s="12" t="str">
        <f>IF(Blad1!E2="","",Blad1!E2)</f>
        <v/>
      </c>
      <c r="F20" s="12" t="str">
        <f>IF(Blad1!F2="","",Blad1!F2)</f>
        <v/>
      </c>
      <c r="G20" s="12" t="str">
        <f>IF(Blad1!G2="","",Blad1!G2)</f>
        <v/>
      </c>
      <c r="H20" s="12" t="str">
        <f>IF(Blad1!H2="","",Blad1!H2)</f>
        <v/>
      </c>
      <c r="I20" s="12" t="str">
        <f>IF(Blad1!I2="",IF(B20="","",IF(B20="geel","gas",IF(B20="grijs","telecom",IF(B20="groen","CAI",IF(B20="blauw","water",IF(B20="rood","elektra","")))))),Blad1!I2)</f>
        <v/>
      </c>
      <c r="J20" s="12" t="str">
        <f>IF(Blad1!J2="","",Blad1!J2)</f>
        <v/>
      </c>
      <c r="K20" s="12" t="str">
        <f>IF(Blad1!K2="","",Blad1!K2)</f>
        <v/>
      </c>
      <c r="L20" s="12" t="str">
        <f>IF(Blad1!L2="","",Blad1!L2)</f>
        <v/>
      </c>
      <c r="M20" s="12" t="str">
        <f>IF(Blad1!M2="","",Blad1!M2)</f>
        <v/>
      </c>
      <c r="N20" s="12" t="str">
        <f>IF(Blad1!N2="","",Blad1!N2)</f>
        <v/>
      </c>
      <c r="O20" s="12" t="str">
        <f>IF(Blad1!O2="","",Blad1!O2)</f>
        <v/>
      </c>
      <c r="P20" s="53"/>
      <c r="Q20" s="52" t="str">
        <f>IF(OR(J20="",K20="",L20="")=TRUE,"Vul gegevens in",CEILING((J20-E20*TAN(RADIANS(ABS(F20))/2))+(K20/SIN(RADIANS(H20))-G20*TAN(RADIANS(ABS(H20))/2)-E20*TAN(RADIANS(ABS(F20))/2))+(L20-K20/TAN(RADIANS(H20))-G20*TAN(RADIANS(ABS(H20))/2))+ABS(RADIANS(F20))*E20+ABS(RADIANS(H20))*G20,100))</f>
        <v>Vul gegevens in</v>
      </c>
      <c r="R20" s="50" t="str" cm="1">
        <f t="array" ref="R20">IF(Q20="","",IFERROR(INDEX(T20:AM20,MATCH(TRUE,T20:AM20&lt;&gt;"goed",0)),"goed"))</f>
        <v>Vul type in</v>
      </c>
      <c r="S20" s="42"/>
      <c r="T20" s="42" t="str">
        <f>IF(A20="","Vul type in",IF(AND(A20&gt;=1,A20&lt;=2),"goed","Type incorrect"))</f>
        <v>Vul type in</v>
      </c>
      <c r="U20" s="42" t="str">
        <f>IF(B20="","Vul kleur in","goed")</f>
        <v>Vul kleur in</v>
      </c>
      <c r="V20" s="42" t="str">
        <f>IF(C20="","Vul aantal in","goed")</f>
        <v>Vul aantal in</v>
      </c>
      <c r="W20" s="42" t="str">
        <f>IF(AND(D20="ø50",B20="geel")=TRUE,"geel kan niet in ø50mm","goed")</f>
        <v>goed</v>
      </c>
      <c r="X20" s="42" t="str">
        <f>IF(AND(D20="ø63",B20&lt;&gt;"geel")=TRUE,"geel alleen in ø50mm","goed")</f>
        <v>goed</v>
      </c>
      <c r="Y20" s="42" t="str">
        <f>IF(D20="","Vul diameter in","goed")</f>
        <v>Vul diameter in</v>
      </c>
      <c r="Z20" s="42" t="str">
        <f>IF(E20="","Vul R1 in",_xlfn.LET(
_xlpm.k,MATCH(D20,$T$7:$Y$7,0),
_xlpm.v,INDEX($T$8:$Y$11,0,_xlpm.k),
IF(COUNTIF(_xlpm.v,E20)&gt;0,
"goed",
CONCATENATE("Radius1 moet ",IFERROR(_xlfn.TEXTJOIN(" | ",TRUE,_xlpm.v),"")," zijn")
)))</f>
        <v>Vul R1 in</v>
      </c>
      <c r="AA20" s="42" t="str">
        <f>IF(F20="","Vul H1 in",IF(F20&lt;&gt;90,"Hoek H1 moet 90 zijn","goed"))</f>
        <v>Vul H1 in</v>
      </c>
      <c r="AB20" s="42" t="str">
        <f>IF(G20="","Vul R2 in",_xlfn.LET(
_xlpm.k,MATCH(D20,$T$7:$Y$7,0),
_xlpm.v,INDEX($T$8:$Y$11,0,_xlpm.k),
IF(COUNTIF(_xlpm.v,G20)&gt;0,
"goed",
CONCATENATE("Radius2 moet ",IFERROR(_xlfn.TEXTJOIN(" | ",TRUE,_xlpm.v),"")," zijn")
)))</f>
        <v>Vul R2 in</v>
      </c>
      <c r="AC20" s="42" t="str">
        <f>IF(H20="","Vul H2 in",
IF(OR(A20=1,A20=2),
    IF(H20&lt;&gt;90,"H2 moet 90 zijn","goed"),
    IF(OR(A20=3,A20=4),
        IF(AND(H20&lt;&gt;15,H20&lt;&gt;30,H20&lt;&gt;45,H20&lt;&gt;60,H20&lt;&gt;75),"H2 moet 15/30/45/60/75 zijn","goed"),
        "goed"
    )
))</f>
        <v>Vul H2 in</v>
      </c>
      <c r="AD20" s="42" t="str">
        <f>IF(I20="","Vul nutsvoorziening in","goed")</f>
        <v>Vul nutsvoorziening in</v>
      </c>
      <c r="AE20" s="42" t="str">
        <f>IF(OR(
AND(B20="rood",I20="elektra"),
AND(B20="grijs",I20="telecom"),
AND(B20="geel",I20="gas"),
AND(B20="blauw",I20="water"),
AND(B20="groen",I20="CAI"))=FALSE,"Nuts incorrect","goed")</f>
        <v>Nuts incorrect</v>
      </c>
      <c r="AF20" s="42" t="str">
        <f>IF(J20="","Vul A maat in",IF(J20&lt;IF(E20&gt;600,E20+15,800)=TRUE,"A maat moet groter dan "&amp;IF(E20&gt;600,E20+150,800)&amp;" zijn","goed"))</f>
        <v>Vul A maat in</v>
      </c>
      <c r="AG20" s="42" t="str">
        <f>IF(K20="","Vul B/Sprongmaat in",IF(K20&gt;((Q20-((J20-E20*TAN(RADIANS(ABS(F20))/2)+ABS(RADIANS(E20)*F20))+(500-G20*TAN(RADIANS(ABS(H20))/2))))*(SIN(RADIANS(H20)))),"Sprong mag maximaal "&amp;ROUND(((Q20-((J20-E20*TAN(RADIANS(ABS(F20))/2)+ABS(RADIANS(E20)*F20))+(500-G20*TAN(RADIANS(ABS(H20))/2))))*(SIN(RADIANS(H20)))),0)&amp;"mm zijn","goed"))</f>
        <v>Vul B/Sprongmaat in</v>
      </c>
      <c r="AH20" s="43" t="e">
        <f>IF(K20&lt;((IF(OR(A20=1,A20=2)=TRUE,
E20+G20,
E20+(G20/2)))*SIN(RADIANS(H20))),"B/Sprong moet minimaal "&amp;ROUND((IF(OR(A20=1,A20=2)=TRUE,
E20+G20,
E20+(G20/2)))*SIN(RADIANS(H20)),0)&amp;"mm zijn","goed")</f>
        <v>#VALUE!</v>
      </c>
      <c r="AI20" s="42" t="str">
        <f>IF(L20="","Vul C maat in",IF(L20&lt;(ROUND((ROUND((Q20-((J20-E20*TAN(RADIANS(ABS(F20))/2)+ABS(RADIANS(E20)*F20))+(500-G20*TAN(RADIANS(ABS(H20))/2)))),0))*COS(RADIANS(H20))+500,0)),"C-maat moet groter","goed"))</f>
        <v>Vul C maat in</v>
      </c>
      <c r="AJ20" s="42" t="str">
        <f>IF(AND(K20&gt;2400,M20="ja")=TRUE,"Sprongbocht kan niet uit 1 stuk","goed")</f>
        <v>goed</v>
      </c>
      <c r="AK20" s="42" t="str">
        <f>IF(AND(M20="Ja",Q20&gt;10000)=TRUE,"Kan niet uit 1 stuk","goed")</f>
        <v>goed</v>
      </c>
      <c r="AL20" s="42" t="str">
        <f>IF(M20="","Vul uit 1 stuk in","goed")</f>
        <v>Vul uit 1 stuk in</v>
      </c>
      <c r="AM20" s="42" t="str">
        <f>IF(N20="","Vul trekkoord in","goed")</f>
        <v>Vul trekkoord in</v>
      </c>
      <c r="AN20" s="44"/>
    </row>
    <row r="21" spans="1:40" s="3" customFormat="1" ht="15" customHeight="1" x14ac:dyDescent="0.25">
      <c r="A21" s="11" t="str">
        <f>IF(Blad1!A3="","",Blad1!A3)</f>
        <v/>
      </c>
      <c r="B21" s="12" t="str">
        <f>IF(Blad1!B3="","",Blad1!B3)</f>
        <v/>
      </c>
      <c r="C21" s="12" t="str">
        <f>IF(Blad1!C3="","",Blad1!C3)</f>
        <v/>
      </c>
      <c r="D21" s="13" t="str">
        <f>IF(Blad1!D3="","",IF(ISNUMBER(SEARCH("ø",Blad1!D3)),Blad1!D3,"ø"&amp;Blad1!D3))</f>
        <v/>
      </c>
      <c r="E21" s="12" t="str">
        <f>IF(Blad1!E3="","",Blad1!E3)</f>
        <v/>
      </c>
      <c r="F21" s="12" t="str">
        <f>IF(Blad1!F3="","",Blad1!F3)</f>
        <v/>
      </c>
      <c r="G21" s="12" t="str">
        <f>IF(Blad1!G3="","",Blad1!G3)</f>
        <v/>
      </c>
      <c r="H21" s="12" t="str">
        <f>IF(Blad1!H3="","",Blad1!H3)</f>
        <v/>
      </c>
      <c r="I21" s="12" t="str">
        <f>IF(Blad1!I3="",IF(B21="","",IF(B21="geel","gas",IF(B21="grijs","telecom",IF(B21="groen","CAI",IF(B21="blauw","water",IF(B21="rood","elektra","")))))),Blad1!I3)</f>
        <v/>
      </c>
      <c r="J21" s="12" t="str">
        <f>IF(Blad1!J3="","",Blad1!J3)</f>
        <v/>
      </c>
      <c r="K21" s="12" t="str">
        <f>IF(Blad1!K3="","",Blad1!K3)</f>
        <v/>
      </c>
      <c r="L21" s="12" t="str">
        <f>IF(Blad1!L3="","",Blad1!L3)</f>
        <v/>
      </c>
      <c r="M21" s="12" t="str">
        <f>IF(Blad1!M3="","",Blad1!M3)</f>
        <v/>
      </c>
      <c r="N21" s="12" t="str">
        <f>IF(Blad1!N3="","",Blad1!N3)</f>
        <v/>
      </c>
      <c r="O21" s="12" t="str">
        <f>IF(Blad1!O3="","",Blad1!O3)</f>
        <v/>
      </c>
      <c r="P21" s="53"/>
      <c r="Q21" s="52" t="str">
        <f t="shared" ref="Q21:Q84" si="0">IF(OR(J21="",K21="",L21="")=TRUE,"Vul gegevens in",CEILING((J21-E21*TAN(RADIANS(ABS(F21))/2))+(K21/SIN(RADIANS(H21))-G21*TAN(RADIANS(ABS(H21))/2)-E21*TAN(RADIANS(ABS(F21))/2))+(L21-K21/TAN(RADIANS(H21))-G21*TAN(RADIANS(ABS(H21))/2))+ABS(RADIANS(F21))*E21+ABS(RADIANS(H21))*G21,100))</f>
        <v>Vul gegevens in</v>
      </c>
      <c r="R21" s="50" t="str" cm="1">
        <f t="array" ref="R21">IF(Q21="","",IFERROR(INDEX(T21:AM21,MATCH(TRUE,T21:AM21&lt;&gt;"goed",0)),"goed"))</f>
        <v>Vul type in</v>
      </c>
      <c r="S21" s="42"/>
      <c r="T21" s="42" t="str">
        <f t="shared" ref="T21:T84" si="1">IF(A21="","Vul type in",IF(AND(A21&gt;=1,A21&lt;=2),"goed","Type incorrect"))</f>
        <v>Vul type in</v>
      </c>
      <c r="U21" s="42" t="str">
        <f t="shared" ref="U21:U84" si="2">IF(B21="","Vul kleur in","goed")</f>
        <v>Vul kleur in</v>
      </c>
      <c r="V21" s="42" t="str">
        <f t="shared" ref="V21:V84" si="3">IF(C21="","Vul aantal in","goed")</f>
        <v>Vul aantal in</v>
      </c>
      <c r="W21" s="42" t="str">
        <f t="shared" ref="W21:W84" si="4">IF(AND(D21="ø50",B21="geel")=TRUE,"geel kan niet in ø50mm","goed")</f>
        <v>goed</v>
      </c>
      <c r="X21" s="42" t="str">
        <f t="shared" ref="X21:X84" si="5">IF(AND(D21="ø63",B21&lt;&gt;"geel")=TRUE,"geel alleen in ø50mm","goed")</f>
        <v>goed</v>
      </c>
      <c r="Y21" s="42" t="str">
        <f t="shared" ref="Y21:Y84" si="6">IF(D21="","Vul diameter in","goed")</f>
        <v>Vul diameter in</v>
      </c>
      <c r="Z21" s="42" t="str">
        <f t="shared" ref="Z21:Z84" si="7">IF(E21="","Vul R1 in",_xlfn.LET(
_xlpm.k,MATCH(D21,$T$7:$Y$7,0),
_xlpm.v,INDEX($T$8:$Y$11,0,_xlpm.k),
IF(COUNTIF(_xlpm.v,E21)&gt;0,
"goed",
CONCATENATE("Radius1 moet ",IFERROR(_xlfn.TEXTJOIN(" | ",TRUE,_xlpm.v),"")," zijn")
)))</f>
        <v>Vul R1 in</v>
      </c>
      <c r="AA21" s="42" t="str">
        <f t="shared" ref="AA21:AA84" si="8">IF(F21="","Vul H1 in",IF(F21&lt;&gt;90,"Hoek H1 moet 90 zijn","goed"))</f>
        <v>Vul H1 in</v>
      </c>
      <c r="AB21" s="42" t="str">
        <f t="shared" ref="AB21:AB84" si="9">IF(G21="","Vul R2 in",_xlfn.LET(
_xlpm.k,MATCH(D21,$T$7:$Y$7,0),
_xlpm.v,INDEX($T$8:$Y$11,0,_xlpm.k),
IF(COUNTIF(_xlpm.v,G21)&gt;0,
"goed",
CONCATENATE("Radius2 moet ",IFERROR(_xlfn.TEXTJOIN(" | ",TRUE,_xlpm.v),"")," zijn")
)))</f>
        <v>Vul R2 in</v>
      </c>
      <c r="AC21" s="42" t="str">
        <f t="shared" ref="AC21:AC84" si="10">IF(H21="","Vul H2 in",
IF(OR(A21=1,A21=2),
    IF(H21&lt;&gt;90,"H2 moet 90 zijn","goed"),
    IF(OR(A21=3,A21=4),
        IF(AND(H21&lt;&gt;15,H21&lt;&gt;30,H21&lt;&gt;45,H21&lt;&gt;60,H21&lt;&gt;75),"H2 moet 15/30/45/60/75 zijn","goed"),
        "goed"
    )
))</f>
        <v>Vul H2 in</v>
      </c>
      <c r="AD21" s="42" t="str">
        <f t="shared" ref="AD21:AD84" si="11">IF(I21="","Vul nutsvoorziening in","goed")</f>
        <v>Vul nutsvoorziening in</v>
      </c>
      <c r="AE21" s="42" t="str">
        <f t="shared" ref="AE21:AE84" si="12">IF(OR(
AND(B21="rood",I21="elektra"),
AND(B21="grijs",I21="telecom"),
AND(B21="geel",I21="gas"),
AND(B21="blauw",I21="water"),
AND(B21="groen",I21="CAI"))=FALSE,"Nuts incorrect","goed")</f>
        <v>Nuts incorrect</v>
      </c>
      <c r="AF21" s="42" t="str">
        <f t="shared" ref="AF21:AF84" si="13">IF(J21="","Vul A maat in",IF(J21&lt;IF(E21&gt;600,E21+15,800)=TRUE,"A maat moet groter dan "&amp;IF(E21&gt;600,E21+150,800)&amp;" zijn","goed"))</f>
        <v>Vul A maat in</v>
      </c>
      <c r="AG21" s="42" t="str">
        <f t="shared" ref="AG21:AG84" si="14">IF(K21="","Vul B/Sprongmaat in",IF(K21&gt;((Q21-((J21-E21*TAN(RADIANS(ABS(F21))/2)+ABS(RADIANS(E21)*F21))+(500-G21*TAN(RADIANS(ABS(H21))/2))))*(SIN(RADIANS(H21)))),"Sprong mag maximaal "&amp;ROUND(((Q21-((J21-E21*TAN(RADIANS(ABS(F21))/2)+ABS(RADIANS(E21)*F21))+(500-G21*TAN(RADIANS(ABS(H21))/2))))*(SIN(RADIANS(H21)))),0)&amp;"mm zijn","goed"))</f>
        <v>Vul B/Sprongmaat in</v>
      </c>
      <c r="AH21" s="43" t="e">
        <f t="shared" ref="AH21:AH84" si="15">IF(K21&lt;((IF(OR(A21=1,A21=2)=TRUE,
E21+G21,
E21+(G21/2)))*SIN(RADIANS(H21))),"B/Sprong moet minimaal "&amp;ROUND((IF(OR(A21=1,A21=2)=TRUE,
E21+G21,
E21+(G21/2)))*SIN(RADIANS(H21)),0)&amp;"mm zijn","goed")</f>
        <v>#VALUE!</v>
      </c>
      <c r="AI21" s="42" t="str">
        <f t="shared" ref="AI21:AI84" si="16">IF(L21="","Vul C maat in",IF(L21&lt;(ROUND((ROUND((Q21-((J21-E21*TAN(RADIANS(ABS(F21))/2)+ABS(RADIANS(E21)*F21))+(500-G21*TAN(RADIANS(ABS(H21))/2)))),0))*COS(RADIANS(H21))+500,0)),"C-maat moet groter","goed"))</f>
        <v>Vul C maat in</v>
      </c>
      <c r="AJ21" s="42" t="str">
        <f t="shared" ref="AJ21:AJ84" si="17">IF(AND(K21&gt;2400,M21="ja")=TRUE,"Sprongbocht kan niet uit 1 stuk","goed")</f>
        <v>goed</v>
      </c>
      <c r="AK21" s="42" t="str">
        <f t="shared" ref="AK21:AK84" si="18">IF(AND(M21="Ja",Q21&gt;10000)=TRUE,"Kan niet uit 1 stuk","goed")</f>
        <v>goed</v>
      </c>
      <c r="AL21" s="42" t="str">
        <f t="shared" ref="AL21:AL84" si="19">IF(M21="","Vul uit 1 stuk in","goed")</f>
        <v>Vul uit 1 stuk in</v>
      </c>
      <c r="AM21" s="42" t="str">
        <f t="shared" ref="AM21:AM84" si="20">IF(N21="","Vul trekkoord in","goed")</f>
        <v>Vul trekkoord in</v>
      </c>
      <c r="AN21" s="44"/>
    </row>
    <row r="22" spans="1:40" s="3" customFormat="1" ht="15" customHeight="1" x14ac:dyDescent="0.25">
      <c r="A22" s="11" t="str">
        <f>IF(Blad1!A4="","",Blad1!A4)</f>
        <v/>
      </c>
      <c r="B22" s="12" t="str">
        <f>IF(Blad1!B4="","",Blad1!B4)</f>
        <v/>
      </c>
      <c r="C22" s="12" t="str">
        <f>IF(Blad1!C4="","",Blad1!C4)</f>
        <v/>
      </c>
      <c r="D22" s="13" t="str">
        <f>IF(Blad1!D4="","",IF(ISNUMBER(SEARCH("ø",Blad1!D4)),Blad1!D4,"ø"&amp;Blad1!D4))</f>
        <v/>
      </c>
      <c r="E22" s="12" t="str">
        <f>IF(Blad1!E4="","",Blad1!E4)</f>
        <v/>
      </c>
      <c r="F22" s="12" t="str">
        <f>IF(Blad1!F4="","",Blad1!F4)</f>
        <v/>
      </c>
      <c r="G22" s="12" t="str">
        <f>IF(Blad1!G4="","",Blad1!G4)</f>
        <v/>
      </c>
      <c r="H22" s="12" t="str">
        <f>IF(Blad1!H4="","",Blad1!H4)</f>
        <v/>
      </c>
      <c r="I22" s="12" t="str">
        <f>IF(Blad1!I4="",IF(B22="","",IF(B22="geel","gas",IF(B22="grijs","telecom",IF(B22="groen","CAI",IF(B22="blauw","water",IF(B22="rood","elektra","")))))),Blad1!I4)</f>
        <v/>
      </c>
      <c r="J22" s="12" t="str">
        <f>IF(Blad1!J4="","",Blad1!J4)</f>
        <v/>
      </c>
      <c r="K22" s="12" t="str">
        <f>IF(Blad1!K4="","",Blad1!K4)</f>
        <v/>
      </c>
      <c r="L22" s="12" t="str">
        <f>IF(Blad1!L4="","",Blad1!L4)</f>
        <v/>
      </c>
      <c r="M22" s="12" t="str">
        <f>IF(Blad1!M4="","",Blad1!M4)</f>
        <v/>
      </c>
      <c r="N22" s="12" t="str">
        <f>IF(Blad1!N4="","",Blad1!N4)</f>
        <v/>
      </c>
      <c r="O22" s="12" t="str">
        <f>IF(Blad1!O4="","",Blad1!O4)</f>
        <v/>
      </c>
      <c r="P22" s="53"/>
      <c r="Q22" s="52" t="str">
        <f t="shared" si="0"/>
        <v>Vul gegevens in</v>
      </c>
      <c r="R22" s="50" t="str" cm="1">
        <f t="array" ref="R22">IF(Q22="","",IFERROR(INDEX(T22:AM22,MATCH(TRUE,T22:AM22&lt;&gt;"goed",0)),"goed"))</f>
        <v>Vul type in</v>
      </c>
      <c r="S22" s="42"/>
      <c r="T22" s="42" t="str">
        <f t="shared" si="1"/>
        <v>Vul type in</v>
      </c>
      <c r="U22" s="42" t="str">
        <f t="shared" si="2"/>
        <v>Vul kleur in</v>
      </c>
      <c r="V22" s="42" t="str">
        <f t="shared" si="3"/>
        <v>Vul aantal in</v>
      </c>
      <c r="W22" s="42" t="str">
        <f t="shared" si="4"/>
        <v>goed</v>
      </c>
      <c r="X22" s="42" t="str">
        <f t="shared" si="5"/>
        <v>goed</v>
      </c>
      <c r="Y22" s="42" t="str">
        <f t="shared" si="6"/>
        <v>Vul diameter in</v>
      </c>
      <c r="Z22" s="42" t="str">
        <f t="shared" si="7"/>
        <v>Vul R1 in</v>
      </c>
      <c r="AA22" s="42" t="str">
        <f t="shared" si="8"/>
        <v>Vul H1 in</v>
      </c>
      <c r="AB22" s="42" t="str">
        <f t="shared" si="9"/>
        <v>Vul R2 in</v>
      </c>
      <c r="AC22" s="42" t="str">
        <f t="shared" si="10"/>
        <v>Vul H2 in</v>
      </c>
      <c r="AD22" s="42" t="str">
        <f t="shared" si="11"/>
        <v>Vul nutsvoorziening in</v>
      </c>
      <c r="AE22" s="42" t="str">
        <f t="shared" si="12"/>
        <v>Nuts incorrect</v>
      </c>
      <c r="AF22" s="42" t="str">
        <f t="shared" si="13"/>
        <v>Vul A maat in</v>
      </c>
      <c r="AG22" s="42" t="str">
        <f t="shared" si="14"/>
        <v>Vul B/Sprongmaat in</v>
      </c>
      <c r="AH22" s="43" t="e">
        <f t="shared" si="15"/>
        <v>#VALUE!</v>
      </c>
      <c r="AI22" s="42" t="str">
        <f t="shared" si="16"/>
        <v>Vul C maat in</v>
      </c>
      <c r="AJ22" s="42" t="str">
        <f t="shared" si="17"/>
        <v>goed</v>
      </c>
      <c r="AK22" s="42" t="str">
        <f t="shared" si="18"/>
        <v>goed</v>
      </c>
      <c r="AL22" s="42" t="str">
        <f t="shared" si="19"/>
        <v>Vul uit 1 stuk in</v>
      </c>
      <c r="AM22" s="42" t="str">
        <f t="shared" si="20"/>
        <v>Vul trekkoord in</v>
      </c>
      <c r="AN22" s="44"/>
    </row>
    <row r="23" spans="1:40" s="3" customFormat="1" ht="15" customHeight="1" x14ac:dyDescent="0.25">
      <c r="A23" s="11" t="str">
        <f>IF(Blad1!A5="","",Blad1!A5)</f>
        <v/>
      </c>
      <c r="B23" s="12" t="str">
        <f>IF(Blad1!B5="","",Blad1!B5)</f>
        <v/>
      </c>
      <c r="C23" s="12" t="str">
        <f>IF(Blad1!C5="","",Blad1!C5)</f>
        <v/>
      </c>
      <c r="D23" s="13" t="str">
        <f>IF(Blad1!D5="","",IF(ISNUMBER(SEARCH("ø",Blad1!D5)),Blad1!D5,"ø"&amp;Blad1!D5))</f>
        <v/>
      </c>
      <c r="E23" s="12" t="str">
        <f>IF(Blad1!E5="","",Blad1!E5)</f>
        <v/>
      </c>
      <c r="F23" s="12" t="str">
        <f>IF(Blad1!F5="","",Blad1!F5)</f>
        <v/>
      </c>
      <c r="G23" s="12" t="str">
        <f>IF(Blad1!G5="","",Blad1!G5)</f>
        <v/>
      </c>
      <c r="H23" s="12" t="str">
        <f>IF(Blad1!H5="","",Blad1!H5)</f>
        <v/>
      </c>
      <c r="I23" s="12" t="str">
        <f>IF(Blad1!I5="",IF(B23="","",IF(B23="geel","gas",IF(B23="grijs","telecom",IF(B23="groen","CAI",IF(B23="blauw","water",IF(B23="rood","elektra","")))))),Blad1!I5)</f>
        <v/>
      </c>
      <c r="J23" s="12" t="str">
        <f>IF(Blad1!J5="","",Blad1!J5)</f>
        <v/>
      </c>
      <c r="K23" s="12" t="str">
        <f>IF(Blad1!K5="","",Blad1!K5)</f>
        <v/>
      </c>
      <c r="L23" s="12" t="str">
        <f>IF(Blad1!L5="","",Blad1!L5)</f>
        <v/>
      </c>
      <c r="M23" s="12" t="str">
        <f>IF(Blad1!M5="","",Blad1!M5)</f>
        <v/>
      </c>
      <c r="N23" s="12" t="str">
        <f>IF(Blad1!N5="","",Blad1!N5)</f>
        <v/>
      </c>
      <c r="O23" s="12" t="str">
        <f>IF(Blad1!O5="","",Blad1!O5)</f>
        <v/>
      </c>
      <c r="P23" s="53"/>
      <c r="Q23" s="52" t="str">
        <f t="shared" si="0"/>
        <v>Vul gegevens in</v>
      </c>
      <c r="R23" s="50" t="str" cm="1">
        <f t="array" ref="R23">IF(Q23="","",IFERROR(INDEX(T23:AM23,MATCH(TRUE,T23:AM23&lt;&gt;"goed",0)),"goed"))</f>
        <v>Vul type in</v>
      </c>
      <c r="S23" s="42"/>
      <c r="T23" s="42" t="str">
        <f t="shared" si="1"/>
        <v>Vul type in</v>
      </c>
      <c r="U23" s="42" t="str">
        <f t="shared" si="2"/>
        <v>Vul kleur in</v>
      </c>
      <c r="V23" s="42" t="str">
        <f t="shared" si="3"/>
        <v>Vul aantal in</v>
      </c>
      <c r="W23" s="42" t="str">
        <f t="shared" si="4"/>
        <v>goed</v>
      </c>
      <c r="X23" s="42" t="str">
        <f t="shared" si="5"/>
        <v>goed</v>
      </c>
      <c r="Y23" s="42" t="str">
        <f t="shared" si="6"/>
        <v>Vul diameter in</v>
      </c>
      <c r="Z23" s="42" t="str">
        <f t="shared" si="7"/>
        <v>Vul R1 in</v>
      </c>
      <c r="AA23" s="42" t="str">
        <f t="shared" si="8"/>
        <v>Vul H1 in</v>
      </c>
      <c r="AB23" s="42" t="str">
        <f t="shared" si="9"/>
        <v>Vul R2 in</v>
      </c>
      <c r="AC23" s="42" t="str">
        <f t="shared" si="10"/>
        <v>Vul H2 in</v>
      </c>
      <c r="AD23" s="42" t="str">
        <f t="shared" si="11"/>
        <v>Vul nutsvoorziening in</v>
      </c>
      <c r="AE23" s="42" t="str">
        <f t="shared" si="12"/>
        <v>Nuts incorrect</v>
      </c>
      <c r="AF23" s="42" t="str">
        <f t="shared" si="13"/>
        <v>Vul A maat in</v>
      </c>
      <c r="AG23" s="42" t="str">
        <f t="shared" si="14"/>
        <v>Vul B/Sprongmaat in</v>
      </c>
      <c r="AH23" s="43" t="e">
        <f t="shared" si="15"/>
        <v>#VALUE!</v>
      </c>
      <c r="AI23" s="42" t="str">
        <f t="shared" si="16"/>
        <v>Vul C maat in</v>
      </c>
      <c r="AJ23" s="42" t="str">
        <f t="shared" si="17"/>
        <v>goed</v>
      </c>
      <c r="AK23" s="42" t="str">
        <f t="shared" si="18"/>
        <v>goed</v>
      </c>
      <c r="AL23" s="42" t="str">
        <f t="shared" si="19"/>
        <v>Vul uit 1 stuk in</v>
      </c>
      <c r="AM23" s="42" t="str">
        <f t="shared" si="20"/>
        <v>Vul trekkoord in</v>
      </c>
      <c r="AN23" s="44"/>
    </row>
    <row r="24" spans="1:40" s="3" customFormat="1" ht="15" customHeight="1" x14ac:dyDescent="0.25">
      <c r="A24" s="11" t="str">
        <f>IF(Blad1!A6="","",Blad1!A6)</f>
        <v/>
      </c>
      <c r="B24" s="12" t="str">
        <f>IF(Blad1!B6="","",Blad1!B6)</f>
        <v/>
      </c>
      <c r="C24" s="12" t="str">
        <f>IF(Blad1!C6="","",Blad1!C6)</f>
        <v/>
      </c>
      <c r="D24" s="13" t="str">
        <f>IF(Blad1!D6="","",IF(ISNUMBER(SEARCH("ø",Blad1!D6)),Blad1!D6,"ø"&amp;Blad1!D6))</f>
        <v/>
      </c>
      <c r="E24" s="12" t="str">
        <f>IF(Blad1!E6="","",Blad1!E6)</f>
        <v/>
      </c>
      <c r="F24" s="12" t="str">
        <f>IF(Blad1!F6="","",Blad1!F6)</f>
        <v/>
      </c>
      <c r="G24" s="12" t="str">
        <f>IF(Blad1!G6="","",Blad1!G6)</f>
        <v/>
      </c>
      <c r="H24" s="12" t="str">
        <f>IF(Blad1!H6="","",Blad1!H6)</f>
        <v/>
      </c>
      <c r="I24" s="12" t="str">
        <f>IF(Blad1!I6="",IF(B24="","",IF(B24="geel","gas",IF(B24="grijs","telecom",IF(B24="groen","CAI",IF(B24="blauw","water",IF(B24="rood","elektra","")))))),Blad1!I6)</f>
        <v/>
      </c>
      <c r="J24" s="12" t="str">
        <f>IF(Blad1!J6="","",Blad1!J6)</f>
        <v/>
      </c>
      <c r="K24" s="12" t="str">
        <f>IF(Blad1!K6="","",Blad1!K6)</f>
        <v/>
      </c>
      <c r="L24" s="12" t="str">
        <f>IF(Blad1!L6="","",Blad1!L6)</f>
        <v/>
      </c>
      <c r="M24" s="12" t="str">
        <f>IF(Blad1!M6="","",Blad1!M6)</f>
        <v/>
      </c>
      <c r="N24" s="12" t="str">
        <f>IF(Blad1!N6="","",Blad1!N6)</f>
        <v/>
      </c>
      <c r="O24" s="12" t="str">
        <f>IF(Blad1!O6="","",Blad1!O6)</f>
        <v/>
      </c>
      <c r="P24" s="53"/>
      <c r="Q24" s="52" t="str">
        <f t="shared" si="0"/>
        <v>Vul gegevens in</v>
      </c>
      <c r="R24" s="50" t="str" cm="1">
        <f t="array" ref="R24">IF(Q24="","",IFERROR(INDEX(T24:AM24,MATCH(TRUE,T24:AM24&lt;&gt;"goed",0)),"goed"))</f>
        <v>Vul type in</v>
      </c>
      <c r="S24" s="42"/>
      <c r="T24" s="42" t="str">
        <f t="shared" si="1"/>
        <v>Vul type in</v>
      </c>
      <c r="U24" s="42" t="str">
        <f t="shared" si="2"/>
        <v>Vul kleur in</v>
      </c>
      <c r="V24" s="42" t="str">
        <f t="shared" si="3"/>
        <v>Vul aantal in</v>
      </c>
      <c r="W24" s="42" t="str">
        <f t="shared" si="4"/>
        <v>goed</v>
      </c>
      <c r="X24" s="42" t="str">
        <f t="shared" si="5"/>
        <v>goed</v>
      </c>
      <c r="Y24" s="42" t="str">
        <f t="shared" si="6"/>
        <v>Vul diameter in</v>
      </c>
      <c r="Z24" s="42" t="str">
        <f t="shared" si="7"/>
        <v>Vul R1 in</v>
      </c>
      <c r="AA24" s="42" t="str">
        <f t="shared" si="8"/>
        <v>Vul H1 in</v>
      </c>
      <c r="AB24" s="42" t="str">
        <f t="shared" si="9"/>
        <v>Vul R2 in</v>
      </c>
      <c r="AC24" s="42" t="str">
        <f t="shared" si="10"/>
        <v>Vul H2 in</v>
      </c>
      <c r="AD24" s="42" t="str">
        <f t="shared" si="11"/>
        <v>Vul nutsvoorziening in</v>
      </c>
      <c r="AE24" s="42" t="str">
        <f t="shared" si="12"/>
        <v>Nuts incorrect</v>
      </c>
      <c r="AF24" s="42" t="str">
        <f t="shared" si="13"/>
        <v>Vul A maat in</v>
      </c>
      <c r="AG24" s="42" t="str">
        <f t="shared" si="14"/>
        <v>Vul B/Sprongmaat in</v>
      </c>
      <c r="AH24" s="43" t="e">
        <f t="shared" si="15"/>
        <v>#VALUE!</v>
      </c>
      <c r="AI24" s="42" t="str">
        <f t="shared" si="16"/>
        <v>Vul C maat in</v>
      </c>
      <c r="AJ24" s="42" t="str">
        <f t="shared" si="17"/>
        <v>goed</v>
      </c>
      <c r="AK24" s="42" t="str">
        <f t="shared" si="18"/>
        <v>goed</v>
      </c>
      <c r="AL24" s="42" t="str">
        <f t="shared" si="19"/>
        <v>Vul uit 1 stuk in</v>
      </c>
      <c r="AM24" s="42" t="str">
        <f t="shared" si="20"/>
        <v>Vul trekkoord in</v>
      </c>
      <c r="AN24" s="44"/>
    </row>
    <row r="25" spans="1:40" s="3" customFormat="1" ht="15" customHeight="1" x14ac:dyDescent="0.25">
      <c r="A25" s="11" t="str">
        <f>IF(Blad1!A7="","",Blad1!A7)</f>
        <v/>
      </c>
      <c r="B25" s="12" t="str">
        <f>IF(Blad1!B7="","",Blad1!B7)</f>
        <v/>
      </c>
      <c r="C25" s="12" t="str">
        <f>IF(Blad1!C7="","",Blad1!C7)</f>
        <v/>
      </c>
      <c r="D25" s="13" t="str">
        <f>IF(Blad1!D7="","",IF(ISNUMBER(SEARCH("ø",Blad1!D7)),Blad1!D7,"ø"&amp;Blad1!D7))</f>
        <v/>
      </c>
      <c r="E25" s="12" t="str">
        <f>IF(Blad1!E7="","",Blad1!E7)</f>
        <v/>
      </c>
      <c r="F25" s="12" t="str">
        <f>IF(Blad1!F7="","",Blad1!F7)</f>
        <v/>
      </c>
      <c r="G25" s="12" t="str">
        <f>IF(Blad1!G7="","",Blad1!G7)</f>
        <v/>
      </c>
      <c r="H25" s="12" t="str">
        <f>IF(Blad1!H7="","",Blad1!H7)</f>
        <v/>
      </c>
      <c r="I25" s="12" t="str">
        <f>IF(Blad1!I7="",IF(B25="","",IF(B25="geel","gas",IF(B25="grijs","telecom",IF(B25="groen","CAI",IF(B25="blauw","water",IF(B25="rood","elektra","")))))),Blad1!I7)</f>
        <v/>
      </c>
      <c r="J25" s="12" t="str">
        <f>IF(Blad1!J7="","",Blad1!J7)</f>
        <v/>
      </c>
      <c r="K25" s="12" t="str">
        <f>IF(Blad1!K7="","",Blad1!K7)</f>
        <v/>
      </c>
      <c r="L25" s="12" t="str">
        <f>IF(Blad1!L7="","",Blad1!L7)</f>
        <v/>
      </c>
      <c r="M25" s="12" t="str">
        <f>IF(Blad1!M7="","",Blad1!M7)</f>
        <v/>
      </c>
      <c r="N25" s="12" t="str">
        <f>IF(Blad1!N7="","",Blad1!N7)</f>
        <v/>
      </c>
      <c r="O25" s="12" t="str">
        <f>IF(Blad1!O7="","",Blad1!O7)</f>
        <v/>
      </c>
      <c r="P25" s="53"/>
      <c r="Q25" s="52" t="str">
        <f t="shared" si="0"/>
        <v>Vul gegevens in</v>
      </c>
      <c r="R25" s="50" t="str" cm="1">
        <f t="array" ref="R25">IF(Q25="","",IFERROR(INDEX(T25:AM25,MATCH(TRUE,T25:AM25&lt;&gt;"goed",0)),"goed"))</f>
        <v>Vul type in</v>
      </c>
      <c r="S25" s="42"/>
      <c r="T25" s="42" t="str">
        <f t="shared" si="1"/>
        <v>Vul type in</v>
      </c>
      <c r="U25" s="42" t="str">
        <f t="shared" si="2"/>
        <v>Vul kleur in</v>
      </c>
      <c r="V25" s="42" t="str">
        <f t="shared" si="3"/>
        <v>Vul aantal in</v>
      </c>
      <c r="W25" s="42" t="str">
        <f t="shared" si="4"/>
        <v>goed</v>
      </c>
      <c r="X25" s="42" t="str">
        <f t="shared" si="5"/>
        <v>goed</v>
      </c>
      <c r="Y25" s="42" t="str">
        <f t="shared" si="6"/>
        <v>Vul diameter in</v>
      </c>
      <c r="Z25" s="42" t="str">
        <f t="shared" si="7"/>
        <v>Vul R1 in</v>
      </c>
      <c r="AA25" s="42" t="str">
        <f t="shared" si="8"/>
        <v>Vul H1 in</v>
      </c>
      <c r="AB25" s="42" t="str">
        <f t="shared" si="9"/>
        <v>Vul R2 in</v>
      </c>
      <c r="AC25" s="42" t="str">
        <f t="shared" si="10"/>
        <v>Vul H2 in</v>
      </c>
      <c r="AD25" s="42" t="str">
        <f t="shared" si="11"/>
        <v>Vul nutsvoorziening in</v>
      </c>
      <c r="AE25" s="42" t="str">
        <f t="shared" si="12"/>
        <v>Nuts incorrect</v>
      </c>
      <c r="AF25" s="42" t="str">
        <f t="shared" si="13"/>
        <v>Vul A maat in</v>
      </c>
      <c r="AG25" s="42" t="str">
        <f t="shared" si="14"/>
        <v>Vul B/Sprongmaat in</v>
      </c>
      <c r="AH25" s="43" t="e">
        <f t="shared" si="15"/>
        <v>#VALUE!</v>
      </c>
      <c r="AI25" s="42" t="str">
        <f t="shared" si="16"/>
        <v>Vul C maat in</v>
      </c>
      <c r="AJ25" s="42" t="str">
        <f t="shared" si="17"/>
        <v>goed</v>
      </c>
      <c r="AK25" s="42" t="str">
        <f t="shared" si="18"/>
        <v>goed</v>
      </c>
      <c r="AL25" s="42" t="str">
        <f t="shared" si="19"/>
        <v>Vul uit 1 stuk in</v>
      </c>
      <c r="AM25" s="42" t="str">
        <f t="shared" si="20"/>
        <v>Vul trekkoord in</v>
      </c>
      <c r="AN25" s="44"/>
    </row>
    <row r="26" spans="1:40" s="3" customFormat="1" ht="15" customHeight="1" x14ac:dyDescent="0.25">
      <c r="A26" s="11" t="str">
        <f>IF(Blad1!A8="","",Blad1!A8)</f>
        <v/>
      </c>
      <c r="B26" s="12" t="str">
        <f>IF(Blad1!B8="","",Blad1!B8)</f>
        <v/>
      </c>
      <c r="C26" s="12" t="str">
        <f>IF(Blad1!C8="","",Blad1!C8)</f>
        <v/>
      </c>
      <c r="D26" s="13" t="str">
        <f>IF(Blad1!D8="","",IF(ISNUMBER(SEARCH("ø",Blad1!D8)),Blad1!D8,"ø"&amp;Blad1!D8))</f>
        <v/>
      </c>
      <c r="E26" s="12" t="str">
        <f>IF(Blad1!E8="","",Blad1!E8)</f>
        <v/>
      </c>
      <c r="F26" s="12" t="str">
        <f>IF(Blad1!F8="","",Blad1!F8)</f>
        <v/>
      </c>
      <c r="G26" s="12" t="str">
        <f>IF(Blad1!G8="","",Blad1!G8)</f>
        <v/>
      </c>
      <c r="H26" s="12" t="str">
        <f>IF(Blad1!H8="","",Blad1!H8)</f>
        <v/>
      </c>
      <c r="I26" s="12" t="str">
        <f>IF(Blad1!I8="",IF(B26="","",IF(B26="geel","gas",IF(B26="grijs","telecom",IF(B26="groen","CAI",IF(B26="blauw","water",IF(B26="rood","elektra","")))))),Blad1!I8)</f>
        <v/>
      </c>
      <c r="J26" s="12" t="str">
        <f>IF(Blad1!J8="","",Blad1!J8)</f>
        <v/>
      </c>
      <c r="K26" s="12" t="str">
        <f>IF(Blad1!K8="","",Blad1!K8)</f>
        <v/>
      </c>
      <c r="L26" s="12" t="str">
        <f>IF(Blad1!L8="","",Blad1!L8)</f>
        <v/>
      </c>
      <c r="M26" s="12" t="str">
        <f>IF(Blad1!M8="","",Blad1!M8)</f>
        <v/>
      </c>
      <c r="N26" s="12" t="str">
        <f>IF(Blad1!N8="","",Blad1!N8)</f>
        <v/>
      </c>
      <c r="O26" s="12" t="str">
        <f>IF(Blad1!O8="","",Blad1!O8)</f>
        <v/>
      </c>
      <c r="P26" s="53"/>
      <c r="Q26" s="52" t="str">
        <f t="shared" si="0"/>
        <v>Vul gegevens in</v>
      </c>
      <c r="R26" s="50" t="str" cm="1">
        <f t="array" ref="R26">IF(Q26="","",IFERROR(INDEX(T26:AM26,MATCH(TRUE,T26:AM26&lt;&gt;"goed",0)),"goed"))</f>
        <v>Vul type in</v>
      </c>
      <c r="S26" s="42"/>
      <c r="T26" s="42" t="str">
        <f t="shared" si="1"/>
        <v>Vul type in</v>
      </c>
      <c r="U26" s="42" t="str">
        <f t="shared" si="2"/>
        <v>Vul kleur in</v>
      </c>
      <c r="V26" s="42" t="str">
        <f t="shared" si="3"/>
        <v>Vul aantal in</v>
      </c>
      <c r="W26" s="42" t="str">
        <f t="shared" si="4"/>
        <v>goed</v>
      </c>
      <c r="X26" s="42" t="str">
        <f t="shared" si="5"/>
        <v>goed</v>
      </c>
      <c r="Y26" s="42" t="str">
        <f t="shared" si="6"/>
        <v>Vul diameter in</v>
      </c>
      <c r="Z26" s="42" t="str">
        <f t="shared" si="7"/>
        <v>Vul R1 in</v>
      </c>
      <c r="AA26" s="42" t="str">
        <f t="shared" si="8"/>
        <v>Vul H1 in</v>
      </c>
      <c r="AB26" s="42" t="str">
        <f t="shared" si="9"/>
        <v>Vul R2 in</v>
      </c>
      <c r="AC26" s="42" t="str">
        <f t="shared" si="10"/>
        <v>Vul H2 in</v>
      </c>
      <c r="AD26" s="42" t="str">
        <f t="shared" si="11"/>
        <v>Vul nutsvoorziening in</v>
      </c>
      <c r="AE26" s="42" t="str">
        <f t="shared" si="12"/>
        <v>Nuts incorrect</v>
      </c>
      <c r="AF26" s="42" t="str">
        <f t="shared" si="13"/>
        <v>Vul A maat in</v>
      </c>
      <c r="AG26" s="42" t="str">
        <f t="shared" si="14"/>
        <v>Vul B/Sprongmaat in</v>
      </c>
      <c r="AH26" s="43" t="e">
        <f t="shared" si="15"/>
        <v>#VALUE!</v>
      </c>
      <c r="AI26" s="42" t="str">
        <f t="shared" si="16"/>
        <v>Vul C maat in</v>
      </c>
      <c r="AJ26" s="42" t="str">
        <f t="shared" si="17"/>
        <v>goed</v>
      </c>
      <c r="AK26" s="42" t="str">
        <f t="shared" si="18"/>
        <v>goed</v>
      </c>
      <c r="AL26" s="42" t="str">
        <f t="shared" si="19"/>
        <v>Vul uit 1 stuk in</v>
      </c>
      <c r="AM26" s="42" t="str">
        <f t="shared" si="20"/>
        <v>Vul trekkoord in</v>
      </c>
      <c r="AN26" s="44"/>
    </row>
    <row r="27" spans="1:40" s="3" customFormat="1" ht="15" customHeight="1" x14ac:dyDescent="0.25">
      <c r="A27" s="11" t="str">
        <f>IF(Blad1!A9="","",Blad1!A9)</f>
        <v/>
      </c>
      <c r="B27" s="12" t="str">
        <f>IF(Blad1!B9="","",Blad1!B9)</f>
        <v/>
      </c>
      <c r="C27" s="12" t="str">
        <f>IF(Blad1!C9="","",Blad1!C9)</f>
        <v/>
      </c>
      <c r="D27" s="13" t="str">
        <f>IF(Blad1!D9="","",IF(ISNUMBER(SEARCH("ø",Blad1!D9)),Blad1!D9,"ø"&amp;Blad1!D9))</f>
        <v/>
      </c>
      <c r="E27" s="12" t="str">
        <f>IF(Blad1!E9="","",Blad1!E9)</f>
        <v/>
      </c>
      <c r="F27" s="12" t="str">
        <f>IF(Blad1!F9="","",Blad1!F9)</f>
        <v/>
      </c>
      <c r="G27" s="12" t="str">
        <f>IF(Blad1!G9="","",Blad1!G9)</f>
        <v/>
      </c>
      <c r="H27" s="12" t="str">
        <f>IF(Blad1!H9="","",Blad1!H9)</f>
        <v/>
      </c>
      <c r="I27" s="12" t="str">
        <f>IF(Blad1!I9="",IF(B27="","",IF(B27="geel","gas",IF(B27="grijs","telecom",IF(B27="groen","CAI",IF(B27="blauw","water",IF(B27="rood","elektra","")))))),Blad1!I9)</f>
        <v/>
      </c>
      <c r="J27" s="12" t="str">
        <f>IF(Blad1!J9="","",Blad1!J9)</f>
        <v/>
      </c>
      <c r="K27" s="12" t="str">
        <f>IF(Blad1!K9="","",Blad1!K9)</f>
        <v/>
      </c>
      <c r="L27" s="12" t="str">
        <f>IF(Blad1!L9="","",Blad1!L9)</f>
        <v/>
      </c>
      <c r="M27" s="12" t="str">
        <f>IF(Blad1!M9="","",Blad1!M9)</f>
        <v/>
      </c>
      <c r="N27" s="12" t="str">
        <f>IF(Blad1!N9="","",Blad1!N9)</f>
        <v/>
      </c>
      <c r="O27" s="12" t="str">
        <f>IF(Blad1!O9="","",Blad1!O9)</f>
        <v/>
      </c>
      <c r="P27" s="53"/>
      <c r="Q27" s="52" t="str">
        <f t="shared" si="0"/>
        <v>Vul gegevens in</v>
      </c>
      <c r="R27" s="50" t="str" cm="1">
        <f t="array" ref="R27">IF(Q27="","",IFERROR(INDEX(T27:AM27,MATCH(TRUE,T27:AM27&lt;&gt;"goed",0)),"goed"))</f>
        <v>Vul type in</v>
      </c>
      <c r="S27" s="42"/>
      <c r="T27" s="42" t="str">
        <f t="shared" si="1"/>
        <v>Vul type in</v>
      </c>
      <c r="U27" s="42" t="str">
        <f t="shared" si="2"/>
        <v>Vul kleur in</v>
      </c>
      <c r="V27" s="42" t="str">
        <f t="shared" si="3"/>
        <v>Vul aantal in</v>
      </c>
      <c r="W27" s="42" t="str">
        <f t="shared" si="4"/>
        <v>goed</v>
      </c>
      <c r="X27" s="42" t="str">
        <f t="shared" si="5"/>
        <v>goed</v>
      </c>
      <c r="Y27" s="42" t="str">
        <f t="shared" si="6"/>
        <v>Vul diameter in</v>
      </c>
      <c r="Z27" s="42" t="str">
        <f t="shared" si="7"/>
        <v>Vul R1 in</v>
      </c>
      <c r="AA27" s="42" t="str">
        <f t="shared" si="8"/>
        <v>Vul H1 in</v>
      </c>
      <c r="AB27" s="42" t="str">
        <f t="shared" si="9"/>
        <v>Vul R2 in</v>
      </c>
      <c r="AC27" s="42" t="str">
        <f t="shared" si="10"/>
        <v>Vul H2 in</v>
      </c>
      <c r="AD27" s="42" t="str">
        <f t="shared" si="11"/>
        <v>Vul nutsvoorziening in</v>
      </c>
      <c r="AE27" s="42" t="str">
        <f t="shared" si="12"/>
        <v>Nuts incorrect</v>
      </c>
      <c r="AF27" s="42" t="str">
        <f t="shared" si="13"/>
        <v>Vul A maat in</v>
      </c>
      <c r="AG27" s="42" t="str">
        <f t="shared" si="14"/>
        <v>Vul B/Sprongmaat in</v>
      </c>
      <c r="AH27" s="43" t="e">
        <f t="shared" si="15"/>
        <v>#VALUE!</v>
      </c>
      <c r="AI27" s="42" t="str">
        <f t="shared" si="16"/>
        <v>Vul C maat in</v>
      </c>
      <c r="AJ27" s="42" t="str">
        <f t="shared" si="17"/>
        <v>goed</v>
      </c>
      <c r="AK27" s="42" t="str">
        <f t="shared" si="18"/>
        <v>goed</v>
      </c>
      <c r="AL27" s="42" t="str">
        <f t="shared" si="19"/>
        <v>Vul uit 1 stuk in</v>
      </c>
      <c r="AM27" s="42" t="str">
        <f t="shared" si="20"/>
        <v>Vul trekkoord in</v>
      </c>
      <c r="AN27" s="44"/>
    </row>
    <row r="28" spans="1:40" s="3" customFormat="1" ht="15" customHeight="1" x14ac:dyDescent="0.25">
      <c r="A28" s="11" t="str">
        <f>IF(Blad1!A10="","",Blad1!A10)</f>
        <v/>
      </c>
      <c r="B28" s="12" t="str">
        <f>IF(Blad1!B10="","",Blad1!B10)</f>
        <v/>
      </c>
      <c r="C28" s="12" t="str">
        <f>IF(Blad1!C10="","",Blad1!C10)</f>
        <v/>
      </c>
      <c r="D28" s="13" t="str">
        <f>IF(Blad1!D10="","",IF(ISNUMBER(SEARCH("ø",Blad1!D10)),Blad1!D10,"ø"&amp;Blad1!D10))</f>
        <v/>
      </c>
      <c r="E28" s="12" t="str">
        <f>IF(Blad1!E10="","",Blad1!E10)</f>
        <v/>
      </c>
      <c r="F28" s="12" t="str">
        <f>IF(Blad1!F10="","",Blad1!F10)</f>
        <v/>
      </c>
      <c r="G28" s="12" t="str">
        <f>IF(Blad1!G10="","",Blad1!G10)</f>
        <v/>
      </c>
      <c r="H28" s="12" t="str">
        <f>IF(Blad1!H10="","",Blad1!H10)</f>
        <v/>
      </c>
      <c r="I28" s="12" t="str">
        <f>IF(Blad1!I10="",IF(B28="","",IF(B28="geel","gas",IF(B28="grijs","telecom",IF(B28="groen","CAI",IF(B28="blauw","water",IF(B28="rood","elektra","")))))),Blad1!I10)</f>
        <v/>
      </c>
      <c r="J28" s="12" t="str">
        <f>IF(Blad1!J10="","",Blad1!J10)</f>
        <v/>
      </c>
      <c r="K28" s="12" t="str">
        <f>IF(Blad1!K10="","",Blad1!K10)</f>
        <v/>
      </c>
      <c r="L28" s="12" t="str">
        <f>IF(Blad1!L10="","",Blad1!L10)</f>
        <v/>
      </c>
      <c r="M28" s="12" t="str">
        <f>IF(Blad1!M10="","",Blad1!M10)</f>
        <v/>
      </c>
      <c r="N28" s="12" t="str">
        <f>IF(Blad1!N10="","",Blad1!N10)</f>
        <v/>
      </c>
      <c r="O28" s="12" t="str">
        <f>IF(Blad1!O10="","",Blad1!O10)</f>
        <v/>
      </c>
      <c r="P28" s="53"/>
      <c r="Q28" s="52" t="str">
        <f t="shared" si="0"/>
        <v>Vul gegevens in</v>
      </c>
      <c r="R28" s="50" t="str" cm="1">
        <f t="array" ref="R28">IF(Q28="","",IFERROR(INDEX(T28:AM28,MATCH(TRUE,T28:AM28&lt;&gt;"goed",0)),"goed"))</f>
        <v>Vul type in</v>
      </c>
      <c r="S28" s="42"/>
      <c r="T28" s="42" t="str">
        <f t="shared" si="1"/>
        <v>Vul type in</v>
      </c>
      <c r="U28" s="42" t="str">
        <f t="shared" si="2"/>
        <v>Vul kleur in</v>
      </c>
      <c r="V28" s="42" t="str">
        <f t="shared" si="3"/>
        <v>Vul aantal in</v>
      </c>
      <c r="W28" s="42" t="str">
        <f t="shared" si="4"/>
        <v>goed</v>
      </c>
      <c r="X28" s="42" t="str">
        <f t="shared" si="5"/>
        <v>goed</v>
      </c>
      <c r="Y28" s="42" t="str">
        <f t="shared" si="6"/>
        <v>Vul diameter in</v>
      </c>
      <c r="Z28" s="42" t="str">
        <f t="shared" si="7"/>
        <v>Vul R1 in</v>
      </c>
      <c r="AA28" s="42" t="str">
        <f t="shared" si="8"/>
        <v>Vul H1 in</v>
      </c>
      <c r="AB28" s="42" t="str">
        <f t="shared" si="9"/>
        <v>Vul R2 in</v>
      </c>
      <c r="AC28" s="42" t="str">
        <f t="shared" si="10"/>
        <v>Vul H2 in</v>
      </c>
      <c r="AD28" s="42" t="str">
        <f t="shared" si="11"/>
        <v>Vul nutsvoorziening in</v>
      </c>
      <c r="AE28" s="42" t="str">
        <f t="shared" si="12"/>
        <v>Nuts incorrect</v>
      </c>
      <c r="AF28" s="42" t="str">
        <f t="shared" si="13"/>
        <v>Vul A maat in</v>
      </c>
      <c r="AG28" s="42" t="str">
        <f t="shared" si="14"/>
        <v>Vul B/Sprongmaat in</v>
      </c>
      <c r="AH28" s="43" t="e">
        <f t="shared" si="15"/>
        <v>#VALUE!</v>
      </c>
      <c r="AI28" s="42" t="str">
        <f t="shared" si="16"/>
        <v>Vul C maat in</v>
      </c>
      <c r="AJ28" s="42" t="str">
        <f t="shared" si="17"/>
        <v>goed</v>
      </c>
      <c r="AK28" s="42" t="str">
        <f t="shared" si="18"/>
        <v>goed</v>
      </c>
      <c r="AL28" s="42" t="str">
        <f t="shared" si="19"/>
        <v>Vul uit 1 stuk in</v>
      </c>
      <c r="AM28" s="42" t="str">
        <f t="shared" si="20"/>
        <v>Vul trekkoord in</v>
      </c>
      <c r="AN28" s="44"/>
    </row>
    <row r="29" spans="1:40" s="3" customFormat="1" ht="15" customHeight="1" x14ac:dyDescent="0.25">
      <c r="A29" s="11" t="str">
        <f>IF(Blad1!A11="","",Blad1!A11)</f>
        <v/>
      </c>
      <c r="B29" s="12" t="str">
        <f>IF(Blad1!B11="","",Blad1!B11)</f>
        <v/>
      </c>
      <c r="C29" s="12" t="str">
        <f>IF(Blad1!C11="","",Blad1!C11)</f>
        <v/>
      </c>
      <c r="D29" s="13" t="str">
        <f>IF(Blad1!D11="","",IF(ISNUMBER(SEARCH("ø",Blad1!D11)),Blad1!D11,"ø"&amp;Blad1!D11))</f>
        <v/>
      </c>
      <c r="E29" s="12" t="str">
        <f>IF(Blad1!E11="","",Blad1!E11)</f>
        <v/>
      </c>
      <c r="F29" s="12" t="str">
        <f>IF(Blad1!F11="","",Blad1!F11)</f>
        <v/>
      </c>
      <c r="G29" s="12" t="str">
        <f>IF(Blad1!G11="","",Blad1!G11)</f>
        <v/>
      </c>
      <c r="H29" s="12" t="str">
        <f>IF(Blad1!H11="","",Blad1!H11)</f>
        <v/>
      </c>
      <c r="I29" s="12" t="str">
        <f>IF(Blad1!I11="",IF(B29="","",IF(B29="geel","gas",IF(B29="grijs","telecom",IF(B29="groen","CAI",IF(B29="blauw","water",IF(B29="rood","elektra","")))))),Blad1!I11)</f>
        <v/>
      </c>
      <c r="J29" s="12" t="str">
        <f>IF(Blad1!J11="","",Blad1!J11)</f>
        <v/>
      </c>
      <c r="K29" s="12" t="str">
        <f>IF(Blad1!K11="","",Blad1!K11)</f>
        <v/>
      </c>
      <c r="L29" s="12" t="str">
        <f>IF(Blad1!L11="","",Blad1!L11)</f>
        <v/>
      </c>
      <c r="M29" s="12" t="str">
        <f>IF(Blad1!M11="","",Blad1!M11)</f>
        <v/>
      </c>
      <c r="N29" s="12" t="str">
        <f>IF(Blad1!N11="","",Blad1!N11)</f>
        <v/>
      </c>
      <c r="O29" s="12" t="str">
        <f>IF(Blad1!O11="","",Blad1!O11)</f>
        <v/>
      </c>
      <c r="P29" s="53"/>
      <c r="Q29" s="52" t="str">
        <f t="shared" si="0"/>
        <v>Vul gegevens in</v>
      </c>
      <c r="R29" s="50" t="str" cm="1">
        <f t="array" ref="R29">IF(Q29="","",IFERROR(INDEX(T29:AM29,MATCH(TRUE,T29:AM29&lt;&gt;"goed",0)),"goed"))</f>
        <v>Vul type in</v>
      </c>
      <c r="S29" s="42"/>
      <c r="T29" s="42" t="str">
        <f t="shared" si="1"/>
        <v>Vul type in</v>
      </c>
      <c r="U29" s="42" t="str">
        <f t="shared" si="2"/>
        <v>Vul kleur in</v>
      </c>
      <c r="V29" s="42" t="str">
        <f t="shared" si="3"/>
        <v>Vul aantal in</v>
      </c>
      <c r="W29" s="42" t="str">
        <f t="shared" si="4"/>
        <v>goed</v>
      </c>
      <c r="X29" s="42" t="str">
        <f t="shared" si="5"/>
        <v>goed</v>
      </c>
      <c r="Y29" s="42" t="str">
        <f t="shared" si="6"/>
        <v>Vul diameter in</v>
      </c>
      <c r="Z29" s="42" t="str">
        <f t="shared" si="7"/>
        <v>Vul R1 in</v>
      </c>
      <c r="AA29" s="42" t="str">
        <f t="shared" si="8"/>
        <v>Vul H1 in</v>
      </c>
      <c r="AB29" s="42" t="str">
        <f t="shared" si="9"/>
        <v>Vul R2 in</v>
      </c>
      <c r="AC29" s="42" t="str">
        <f t="shared" si="10"/>
        <v>Vul H2 in</v>
      </c>
      <c r="AD29" s="42" t="str">
        <f t="shared" si="11"/>
        <v>Vul nutsvoorziening in</v>
      </c>
      <c r="AE29" s="42" t="str">
        <f t="shared" si="12"/>
        <v>Nuts incorrect</v>
      </c>
      <c r="AF29" s="42" t="str">
        <f t="shared" si="13"/>
        <v>Vul A maat in</v>
      </c>
      <c r="AG29" s="42" t="str">
        <f t="shared" si="14"/>
        <v>Vul B/Sprongmaat in</v>
      </c>
      <c r="AH29" s="43" t="e">
        <f t="shared" si="15"/>
        <v>#VALUE!</v>
      </c>
      <c r="AI29" s="42" t="str">
        <f t="shared" si="16"/>
        <v>Vul C maat in</v>
      </c>
      <c r="AJ29" s="42" t="str">
        <f t="shared" si="17"/>
        <v>goed</v>
      </c>
      <c r="AK29" s="42" t="str">
        <f t="shared" si="18"/>
        <v>goed</v>
      </c>
      <c r="AL29" s="42" t="str">
        <f t="shared" si="19"/>
        <v>Vul uit 1 stuk in</v>
      </c>
      <c r="AM29" s="42" t="str">
        <f t="shared" si="20"/>
        <v>Vul trekkoord in</v>
      </c>
      <c r="AN29" s="44"/>
    </row>
    <row r="30" spans="1:40" s="3" customFormat="1" ht="15" customHeight="1" x14ac:dyDescent="0.25">
      <c r="A30" s="11" t="str">
        <f>IF(Blad1!A12="","",Blad1!A12)</f>
        <v/>
      </c>
      <c r="B30" s="12" t="str">
        <f>IF(Blad1!B12="","",Blad1!B12)</f>
        <v/>
      </c>
      <c r="C30" s="12" t="str">
        <f>IF(Blad1!C12="","",Blad1!C12)</f>
        <v/>
      </c>
      <c r="D30" s="13" t="str">
        <f>IF(Blad1!D12="","",IF(ISNUMBER(SEARCH("ø",Blad1!D12)),Blad1!D12,"ø"&amp;Blad1!D12))</f>
        <v/>
      </c>
      <c r="E30" s="12" t="str">
        <f>IF(Blad1!E12="","",Blad1!E12)</f>
        <v/>
      </c>
      <c r="F30" s="12" t="str">
        <f>IF(Blad1!F12="","",Blad1!F12)</f>
        <v/>
      </c>
      <c r="G30" s="12" t="str">
        <f>IF(Blad1!G12="","",Blad1!G12)</f>
        <v/>
      </c>
      <c r="H30" s="12" t="str">
        <f>IF(Blad1!H12="","",Blad1!H12)</f>
        <v/>
      </c>
      <c r="I30" s="12" t="str">
        <f>IF(Blad1!I12="",IF(B30="","",IF(B30="geel","gas",IF(B30="grijs","telecom",IF(B30="groen","CAI",IF(B30="blauw","water",IF(B30="rood","elektra","")))))),Blad1!I12)</f>
        <v/>
      </c>
      <c r="J30" s="12" t="str">
        <f>IF(Blad1!J12="","",Blad1!J12)</f>
        <v/>
      </c>
      <c r="K30" s="12" t="str">
        <f>IF(Blad1!K12="","",Blad1!K12)</f>
        <v/>
      </c>
      <c r="L30" s="12" t="str">
        <f>IF(Blad1!L12="","",Blad1!L12)</f>
        <v/>
      </c>
      <c r="M30" s="12" t="str">
        <f>IF(Blad1!M12="","",Blad1!M12)</f>
        <v/>
      </c>
      <c r="N30" s="12" t="str">
        <f>IF(Blad1!N12="","",Blad1!N12)</f>
        <v/>
      </c>
      <c r="O30" s="12" t="str">
        <f>IF(Blad1!O12="","",Blad1!O12)</f>
        <v/>
      </c>
      <c r="P30" s="53"/>
      <c r="Q30" s="52" t="str">
        <f t="shared" si="0"/>
        <v>Vul gegevens in</v>
      </c>
      <c r="R30" s="50" t="str" cm="1">
        <f t="array" ref="R30">IF(Q30="","",IFERROR(INDEX(T30:AM30,MATCH(TRUE,T30:AM30&lt;&gt;"goed",0)),"goed"))</f>
        <v>Vul type in</v>
      </c>
      <c r="S30" s="42"/>
      <c r="T30" s="42" t="str">
        <f t="shared" si="1"/>
        <v>Vul type in</v>
      </c>
      <c r="U30" s="42" t="str">
        <f t="shared" si="2"/>
        <v>Vul kleur in</v>
      </c>
      <c r="V30" s="42" t="str">
        <f t="shared" si="3"/>
        <v>Vul aantal in</v>
      </c>
      <c r="W30" s="42" t="str">
        <f t="shared" si="4"/>
        <v>goed</v>
      </c>
      <c r="X30" s="42" t="str">
        <f t="shared" si="5"/>
        <v>goed</v>
      </c>
      <c r="Y30" s="42" t="str">
        <f t="shared" si="6"/>
        <v>Vul diameter in</v>
      </c>
      <c r="Z30" s="42" t="str">
        <f t="shared" si="7"/>
        <v>Vul R1 in</v>
      </c>
      <c r="AA30" s="42" t="str">
        <f t="shared" si="8"/>
        <v>Vul H1 in</v>
      </c>
      <c r="AB30" s="42" t="str">
        <f t="shared" si="9"/>
        <v>Vul R2 in</v>
      </c>
      <c r="AC30" s="42" t="str">
        <f t="shared" si="10"/>
        <v>Vul H2 in</v>
      </c>
      <c r="AD30" s="42" t="str">
        <f t="shared" si="11"/>
        <v>Vul nutsvoorziening in</v>
      </c>
      <c r="AE30" s="42" t="str">
        <f t="shared" si="12"/>
        <v>Nuts incorrect</v>
      </c>
      <c r="AF30" s="42" t="str">
        <f t="shared" si="13"/>
        <v>Vul A maat in</v>
      </c>
      <c r="AG30" s="42" t="str">
        <f t="shared" si="14"/>
        <v>Vul B/Sprongmaat in</v>
      </c>
      <c r="AH30" s="43" t="e">
        <f t="shared" si="15"/>
        <v>#VALUE!</v>
      </c>
      <c r="AI30" s="42" t="str">
        <f t="shared" si="16"/>
        <v>Vul C maat in</v>
      </c>
      <c r="AJ30" s="42" t="str">
        <f t="shared" si="17"/>
        <v>goed</v>
      </c>
      <c r="AK30" s="42" t="str">
        <f t="shared" si="18"/>
        <v>goed</v>
      </c>
      <c r="AL30" s="42" t="str">
        <f t="shared" si="19"/>
        <v>Vul uit 1 stuk in</v>
      </c>
      <c r="AM30" s="42" t="str">
        <f t="shared" si="20"/>
        <v>Vul trekkoord in</v>
      </c>
      <c r="AN30" s="44"/>
    </row>
    <row r="31" spans="1:40" s="3" customFormat="1" ht="15" customHeight="1" x14ac:dyDescent="0.25">
      <c r="A31" s="11" t="str">
        <f>IF(Blad1!A13="","",Blad1!A13)</f>
        <v/>
      </c>
      <c r="B31" s="12" t="str">
        <f>IF(Blad1!B13="","",Blad1!B13)</f>
        <v/>
      </c>
      <c r="C31" s="12" t="str">
        <f>IF(Blad1!C13="","",Blad1!C13)</f>
        <v/>
      </c>
      <c r="D31" s="13" t="str">
        <f>IF(Blad1!D13="","",IF(ISNUMBER(SEARCH("ø",Blad1!D13)),Blad1!D13,"ø"&amp;Blad1!D13))</f>
        <v/>
      </c>
      <c r="E31" s="12" t="str">
        <f>IF(Blad1!E13="","",Blad1!E13)</f>
        <v/>
      </c>
      <c r="F31" s="12" t="str">
        <f>IF(Blad1!F13="","",Blad1!F13)</f>
        <v/>
      </c>
      <c r="G31" s="12" t="str">
        <f>IF(Blad1!G13="","",Blad1!G13)</f>
        <v/>
      </c>
      <c r="H31" s="12" t="str">
        <f>IF(Blad1!H13="","",Blad1!H13)</f>
        <v/>
      </c>
      <c r="I31" s="12" t="str">
        <f>IF(Blad1!I13="",IF(B31="","",IF(B31="geel","gas",IF(B31="grijs","telecom",IF(B31="groen","CAI",IF(B31="blauw","water",IF(B31="rood","elektra","")))))),Blad1!I13)</f>
        <v/>
      </c>
      <c r="J31" s="12" t="str">
        <f>IF(Blad1!J13="","",Blad1!J13)</f>
        <v/>
      </c>
      <c r="K31" s="12" t="str">
        <f>IF(Blad1!K13="","",Blad1!K13)</f>
        <v/>
      </c>
      <c r="L31" s="12" t="str">
        <f>IF(Blad1!L13="","",Blad1!L13)</f>
        <v/>
      </c>
      <c r="M31" s="12" t="str">
        <f>IF(Blad1!M13="","",Blad1!M13)</f>
        <v/>
      </c>
      <c r="N31" s="12" t="str">
        <f>IF(Blad1!N13="","",Blad1!N13)</f>
        <v/>
      </c>
      <c r="O31" s="12" t="str">
        <f>IF(Blad1!O13="","",Blad1!O13)</f>
        <v/>
      </c>
      <c r="P31" s="53"/>
      <c r="Q31" s="52" t="str">
        <f t="shared" si="0"/>
        <v>Vul gegevens in</v>
      </c>
      <c r="R31" s="50" t="str" cm="1">
        <f t="array" ref="R31">IF(Q31="","",IFERROR(INDEX(T31:AM31,MATCH(TRUE,T31:AM31&lt;&gt;"goed",0)),"goed"))</f>
        <v>Vul type in</v>
      </c>
      <c r="S31" s="42"/>
      <c r="T31" s="42" t="str">
        <f t="shared" si="1"/>
        <v>Vul type in</v>
      </c>
      <c r="U31" s="42" t="str">
        <f t="shared" si="2"/>
        <v>Vul kleur in</v>
      </c>
      <c r="V31" s="42" t="str">
        <f t="shared" si="3"/>
        <v>Vul aantal in</v>
      </c>
      <c r="W31" s="42" t="str">
        <f t="shared" si="4"/>
        <v>goed</v>
      </c>
      <c r="X31" s="42" t="str">
        <f t="shared" si="5"/>
        <v>goed</v>
      </c>
      <c r="Y31" s="42" t="str">
        <f t="shared" si="6"/>
        <v>Vul diameter in</v>
      </c>
      <c r="Z31" s="42" t="str">
        <f t="shared" si="7"/>
        <v>Vul R1 in</v>
      </c>
      <c r="AA31" s="42" t="str">
        <f t="shared" si="8"/>
        <v>Vul H1 in</v>
      </c>
      <c r="AB31" s="42" t="str">
        <f t="shared" si="9"/>
        <v>Vul R2 in</v>
      </c>
      <c r="AC31" s="42" t="str">
        <f t="shared" si="10"/>
        <v>Vul H2 in</v>
      </c>
      <c r="AD31" s="42" t="str">
        <f t="shared" si="11"/>
        <v>Vul nutsvoorziening in</v>
      </c>
      <c r="AE31" s="42" t="str">
        <f t="shared" si="12"/>
        <v>Nuts incorrect</v>
      </c>
      <c r="AF31" s="42" t="str">
        <f t="shared" si="13"/>
        <v>Vul A maat in</v>
      </c>
      <c r="AG31" s="42" t="str">
        <f t="shared" si="14"/>
        <v>Vul B/Sprongmaat in</v>
      </c>
      <c r="AH31" s="43" t="e">
        <f t="shared" si="15"/>
        <v>#VALUE!</v>
      </c>
      <c r="AI31" s="42" t="str">
        <f t="shared" si="16"/>
        <v>Vul C maat in</v>
      </c>
      <c r="AJ31" s="42" t="str">
        <f t="shared" si="17"/>
        <v>goed</v>
      </c>
      <c r="AK31" s="42" t="str">
        <f t="shared" si="18"/>
        <v>goed</v>
      </c>
      <c r="AL31" s="42" t="str">
        <f t="shared" si="19"/>
        <v>Vul uit 1 stuk in</v>
      </c>
      <c r="AM31" s="42" t="str">
        <f t="shared" si="20"/>
        <v>Vul trekkoord in</v>
      </c>
      <c r="AN31" s="44"/>
    </row>
    <row r="32" spans="1:40" s="3" customFormat="1" ht="15" customHeight="1" x14ac:dyDescent="0.25">
      <c r="A32" s="11" t="str">
        <f>IF(Blad1!A14="","",Blad1!A14)</f>
        <v/>
      </c>
      <c r="B32" s="12" t="str">
        <f>IF(Blad1!B14="","",Blad1!B14)</f>
        <v/>
      </c>
      <c r="C32" s="12" t="str">
        <f>IF(Blad1!C14="","",Blad1!C14)</f>
        <v/>
      </c>
      <c r="D32" s="13" t="str">
        <f>IF(Blad1!D14="","",IF(ISNUMBER(SEARCH("ø",Blad1!D14)),Blad1!D14,"ø"&amp;Blad1!D14))</f>
        <v/>
      </c>
      <c r="E32" s="12" t="str">
        <f>IF(Blad1!E14="","",Blad1!E14)</f>
        <v/>
      </c>
      <c r="F32" s="12" t="str">
        <f>IF(Blad1!F14="","",Blad1!F14)</f>
        <v/>
      </c>
      <c r="G32" s="12" t="str">
        <f>IF(Blad1!G14="","",Blad1!G14)</f>
        <v/>
      </c>
      <c r="H32" s="12" t="str">
        <f>IF(Blad1!H14="","",Blad1!H14)</f>
        <v/>
      </c>
      <c r="I32" s="12" t="str">
        <f>IF(Blad1!I14="",IF(B32="","",IF(B32="geel","gas",IF(B32="grijs","telecom",IF(B32="groen","CAI",IF(B32="blauw","water",IF(B32="rood","elektra","")))))),Blad1!I14)</f>
        <v/>
      </c>
      <c r="J32" s="12" t="str">
        <f>IF(Blad1!J14="","",Blad1!J14)</f>
        <v/>
      </c>
      <c r="K32" s="12" t="str">
        <f>IF(Blad1!K14="","",Blad1!K14)</f>
        <v/>
      </c>
      <c r="L32" s="12" t="str">
        <f>IF(Blad1!L14="","",Blad1!L14)</f>
        <v/>
      </c>
      <c r="M32" s="12" t="str">
        <f>IF(Blad1!M14="","",Blad1!M14)</f>
        <v/>
      </c>
      <c r="N32" s="12" t="str">
        <f>IF(Blad1!N14="","",Blad1!N14)</f>
        <v/>
      </c>
      <c r="O32" s="12" t="str">
        <f>IF(Blad1!O14="","",Blad1!O14)</f>
        <v/>
      </c>
      <c r="P32" s="53"/>
      <c r="Q32" s="52" t="str">
        <f t="shared" si="0"/>
        <v>Vul gegevens in</v>
      </c>
      <c r="R32" s="50" t="str" cm="1">
        <f t="array" ref="R32">IF(Q32="","",IFERROR(INDEX(T32:AM32,MATCH(TRUE,T32:AM32&lt;&gt;"goed",0)),"goed"))</f>
        <v>Vul type in</v>
      </c>
      <c r="S32" s="42"/>
      <c r="T32" s="42" t="str">
        <f t="shared" si="1"/>
        <v>Vul type in</v>
      </c>
      <c r="U32" s="42" t="str">
        <f t="shared" si="2"/>
        <v>Vul kleur in</v>
      </c>
      <c r="V32" s="42" t="str">
        <f t="shared" si="3"/>
        <v>Vul aantal in</v>
      </c>
      <c r="W32" s="42" t="str">
        <f t="shared" si="4"/>
        <v>goed</v>
      </c>
      <c r="X32" s="42" t="str">
        <f t="shared" si="5"/>
        <v>goed</v>
      </c>
      <c r="Y32" s="42" t="str">
        <f t="shared" si="6"/>
        <v>Vul diameter in</v>
      </c>
      <c r="Z32" s="42" t="str">
        <f t="shared" si="7"/>
        <v>Vul R1 in</v>
      </c>
      <c r="AA32" s="42" t="str">
        <f t="shared" si="8"/>
        <v>Vul H1 in</v>
      </c>
      <c r="AB32" s="42" t="str">
        <f t="shared" si="9"/>
        <v>Vul R2 in</v>
      </c>
      <c r="AC32" s="42" t="str">
        <f t="shared" si="10"/>
        <v>Vul H2 in</v>
      </c>
      <c r="AD32" s="42" t="str">
        <f t="shared" si="11"/>
        <v>Vul nutsvoorziening in</v>
      </c>
      <c r="AE32" s="42" t="str">
        <f t="shared" si="12"/>
        <v>Nuts incorrect</v>
      </c>
      <c r="AF32" s="42" t="str">
        <f t="shared" si="13"/>
        <v>Vul A maat in</v>
      </c>
      <c r="AG32" s="42" t="str">
        <f t="shared" si="14"/>
        <v>Vul B/Sprongmaat in</v>
      </c>
      <c r="AH32" s="43" t="e">
        <f t="shared" si="15"/>
        <v>#VALUE!</v>
      </c>
      <c r="AI32" s="42" t="str">
        <f t="shared" si="16"/>
        <v>Vul C maat in</v>
      </c>
      <c r="AJ32" s="42" t="str">
        <f t="shared" si="17"/>
        <v>goed</v>
      </c>
      <c r="AK32" s="42" t="str">
        <f t="shared" si="18"/>
        <v>goed</v>
      </c>
      <c r="AL32" s="42" t="str">
        <f t="shared" si="19"/>
        <v>Vul uit 1 stuk in</v>
      </c>
      <c r="AM32" s="42" t="str">
        <f t="shared" si="20"/>
        <v>Vul trekkoord in</v>
      </c>
      <c r="AN32" s="44"/>
    </row>
    <row r="33" spans="1:40" s="3" customFormat="1" ht="15" customHeight="1" x14ac:dyDescent="0.25">
      <c r="A33" s="11" t="str">
        <f>IF(Blad1!A15="","",Blad1!A15)</f>
        <v/>
      </c>
      <c r="B33" s="12" t="str">
        <f>IF(Blad1!B15="","",Blad1!B15)</f>
        <v/>
      </c>
      <c r="C33" s="12" t="str">
        <f>IF(Blad1!C15="","",Blad1!C15)</f>
        <v/>
      </c>
      <c r="D33" s="13" t="str">
        <f>IF(Blad1!D15="","",IF(ISNUMBER(SEARCH("ø",Blad1!D15)),Blad1!D15,"ø"&amp;Blad1!D15))</f>
        <v/>
      </c>
      <c r="E33" s="12" t="str">
        <f>IF(Blad1!E15="","",Blad1!E15)</f>
        <v/>
      </c>
      <c r="F33" s="12" t="str">
        <f>IF(Blad1!F15="","",Blad1!F15)</f>
        <v/>
      </c>
      <c r="G33" s="12" t="str">
        <f>IF(Blad1!G15="","",Blad1!G15)</f>
        <v/>
      </c>
      <c r="H33" s="12" t="str">
        <f>IF(Blad1!H15="","",Blad1!H15)</f>
        <v/>
      </c>
      <c r="I33" s="12" t="str">
        <f>IF(Blad1!I15="",IF(B33="","",IF(B33="geel","gas",IF(B33="grijs","telecom",IF(B33="groen","CAI",IF(B33="blauw","water",IF(B33="rood","elektra","")))))),Blad1!I15)</f>
        <v/>
      </c>
      <c r="J33" s="12" t="str">
        <f>IF(Blad1!J15="","",Blad1!J15)</f>
        <v/>
      </c>
      <c r="K33" s="12" t="str">
        <f>IF(Blad1!K15="","",Blad1!K15)</f>
        <v/>
      </c>
      <c r="L33" s="12" t="str">
        <f>IF(Blad1!L15="","",Blad1!L15)</f>
        <v/>
      </c>
      <c r="M33" s="12" t="str">
        <f>IF(Blad1!M15="","",Blad1!M15)</f>
        <v/>
      </c>
      <c r="N33" s="12" t="str">
        <f>IF(Blad1!N15="","",Blad1!N15)</f>
        <v/>
      </c>
      <c r="O33" s="12" t="str">
        <f>IF(Blad1!O15="","",Blad1!O15)</f>
        <v/>
      </c>
      <c r="P33" s="53"/>
      <c r="Q33" s="52" t="str">
        <f t="shared" si="0"/>
        <v>Vul gegevens in</v>
      </c>
      <c r="R33" s="50" t="str" cm="1">
        <f t="array" ref="R33">IF(Q33="","",IFERROR(INDEX(T33:AM33,MATCH(TRUE,T33:AM33&lt;&gt;"goed",0)),"goed"))</f>
        <v>Vul type in</v>
      </c>
      <c r="S33" s="42"/>
      <c r="T33" s="42" t="str">
        <f t="shared" si="1"/>
        <v>Vul type in</v>
      </c>
      <c r="U33" s="42" t="str">
        <f t="shared" si="2"/>
        <v>Vul kleur in</v>
      </c>
      <c r="V33" s="42" t="str">
        <f t="shared" si="3"/>
        <v>Vul aantal in</v>
      </c>
      <c r="W33" s="42" t="str">
        <f t="shared" si="4"/>
        <v>goed</v>
      </c>
      <c r="X33" s="42" t="str">
        <f t="shared" si="5"/>
        <v>goed</v>
      </c>
      <c r="Y33" s="42" t="str">
        <f t="shared" si="6"/>
        <v>Vul diameter in</v>
      </c>
      <c r="Z33" s="42" t="str">
        <f t="shared" si="7"/>
        <v>Vul R1 in</v>
      </c>
      <c r="AA33" s="42" t="str">
        <f t="shared" si="8"/>
        <v>Vul H1 in</v>
      </c>
      <c r="AB33" s="42" t="str">
        <f t="shared" si="9"/>
        <v>Vul R2 in</v>
      </c>
      <c r="AC33" s="42" t="str">
        <f t="shared" si="10"/>
        <v>Vul H2 in</v>
      </c>
      <c r="AD33" s="42" t="str">
        <f t="shared" si="11"/>
        <v>Vul nutsvoorziening in</v>
      </c>
      <c r="AE33" s="42" t="str">
        <f t="shared" si="12"/>
        <v>Nuts incorrect</v>
      </c>
      <c r="AF33" s="42" t="str">
        <f t="shared" si="13"/>
        <v>Vul A maat in</v>
      </c>
      <c r="AG33" s="42" t="str">
        <f t="shared" si="14"/>
        <v>Vul B/Sprongmaat in</v>
      </c>
      <c r="AH33" s="43" t="e">
        <f t="shared" si="15"/>
        <v>#VALUE!</v>
      </c>
      <c r="AI33" s="42" t="str">
        <f t="shared" si="16"/>
        <v>Vul C maat in</v>
      </c>
      <c r="AJ33" s="42" t="str">
        <f t="shared" si="17"/>
        <v>goed</v>
      </c>
      <c r="AK33" s="42" t="str">
        <f t="shared" si="18"/>
        <v>goed</v>
      </c>
      <c r="AL33" s="42" t="str">
        <f t="shared" si="19"/>
        <v>Vul uit 1 stuk in</v>
      </c>
      <c r="AM33" s="42" t="str">
        <f t="shared" si="20"/>
        <v>Vul trekkoord in</v>
      </c>
      <c r="AN33" s="44"/>
    </row>
    <row r="34" spans="1:40" s="3" customFormat="1" ht="15" customHeight="1" x14ac:dyDescent="0.25">
      <c r="A34" s="11" t="str">
        <f>IF(Blad1!A16="","",Blad1!A16)</f>
        <v/>
      </c>
      <c r="B34" s="12" t="str">
        <f>IF(Blad1!B16="","",Blad1!B16)</f>
        <v/>
      </c>
      <c r="C34" s="12" t="str">
        <f>IF(Blad1!C16="","",Blad1!C16)</f>
        <v/>
      </c>
      <c r="D34" s="13" t="str">
        <f>IF(Blad1!D16="","",IF(ISNUMBER(SEARCH("ø",Blad1!D16)),Blad1!D16,"ø"&amp;Blad1!D16))</f>
        <v/>
      </c>
      <c r="E34" s="12" t="str">
        <f>IF(Blad1!E16="","",Blad1!E16)</f>
        <v/>
      </c>
      <c r="F34" s="12" t="str">
        <f>IF(Blad1!F16="","",Blad1!F16)</f>
        <v/>
      </c>
      <c r="G34" s="12" t="str">
        <f>IF(Blad1!G16="","",Blad1!G16)</f>
        <v/>
      </c>
      <c r="H34" s="12" t="str">
        <f>IF(Blad1!H16="","",Blad1!H16)</f>
        <v/>
      </c>
      <c r="I34" s="12" t="str">
        <f>IF(Blad1!I16="",IF(B34="","",IF(B34="geel","gas",IF(B34="grijs","telecom",IF(B34="groen","CAI",IF(B34="blauw","water",IF(B34="rood","elektra","")))))),Blad1!I16)</f>
        <v/>
      </c>
      <c r="J34" s="12" t="str">
        <f>IF(Blad1!J16="","",Blad1!J16)</f>
        <v/>
      </c>
      <c r="K34" s="12" t="str">
        <f>IF(Blad1!K16="","",Blad1!K16)</f>
        <v/>
      </c>
      <c r="L34" s="12" t="str">
        <f>IF(Blad1!L16="","",Blad1!L16)</f>
        <v/>
      </c>
      <c r="M34" s="12" t="str">
        <f>IF(Blad1!M16="","",Blad1!M16)</f>
        <v/>
      </c>
      <c r="N34" s="12" t="str">
        <f>IF(Blad1!N16="","",Blad1!N16)</f>
        <v/>
      </c>
      <c r="O34" s="12" t="str">
        <f>IF(Blad1!O16="","",Blad1!O16)</f>
        <v/>
      </c>
      <c r="P34" s="53"/>
      <c r="Q34" s="52" t="str">
        <f t="shared" si="0"/>
        <v>Vul gegevens in</v>
      </c>
      <c r="R34" s="50" t="str" cm="1">
        <f t="array" ref="R34">IF(Q34="","",IFERROR(INDEX(T34:AM34,MATCH(TRUE,T34:AM34&lt;&gt;"goed",0)),"goed"))</f>
        <v>Vul type in</v>
      </c>
      <c r="S34" s="42"/>
      <c r="T34" s="42" t="str">
        <f t="shared" si="1"/>
        <v>Vul type in</v>
      </c>
      <c r="U34" s="42" t="str">
        <f t="shared" si="2"/>
        <v>Vul kleur in</v>
      </c>
      <c r="V34" s="42" t="str">
        <f t="shared" si="3"/>
        <v>Vul aantal in</v>
      </c>
      <c r="W34" s="42" t="str">
        <f t="shared" si="4"/>
        <v>goed</v>
      </c>
      <c r="X34" s="42" t="str">
        <f t="shared" si="5"/>
        <v>goed</v>
      </c>
      <c r="Y34" s="42" t="str">
        <f t="shared" si="6"/>
        <v>Vul diameter in</v>
      </c>
      <c r="Z34" s="42" t="str">
        <f t="shared" si="7"/>
        <v>Vul R1 in</v>
      </c>
      <c r="AA34" s="42" t="str">
        <f t="shared" si="8"/>
        <v>Vul H1 in</v>
      </c>
      <c r="AB34" s="42" t="str">
        <f t="shared" si="9"/>
        <v>Vul R2 in</v>
      </c>
      <c r="AC34" s="42" t="str">
        <f t="shared" si="10"/>
        <v>Vul H2 in</v>
      </c>
      <c r="AD34" s="42" t="str">
        <f t="shared" si="11"/>
        <v>Vul nutsvoorziening in</v>
      </c>
      <c r="AE34" s="42" t="str">
        <f t="shared" si="12"/>
        <v>Nuts incorrect</v>
      </c>
      <c r="AF34" s="42" t="str">
        <f t="shared" si="13"/>
        <v>Vul A maat in</v>
      </c>
      <c r="AG34" s="42" t="str">
        <f t="shared" si="14"/>
        <v>Vul B/Sprongmaat in</v>
      </c>
      <c r="AH34" s="43" t="e">
        <f t="shared" si="15"/>
        <v>#VALUE!</v>
      </c>
      <c r="AI34" s="42" t="str">
        <f t="shared" si="16"/>
        <v>Vul C maat in</v>
      </c>
      <c r="AJ34" s="42" t="str">
        <f t="shared" si="17"/>
        <v>goed</v>
      </c>
      <c r="AK34" s="42" t="str">
        <f t="shared" si="18"/>
        <v>goed</v>
      </c>
      <c r="AL34" s="42" t="str">
        <f t="shared" si="19"/>
        <v>Vul uit 1 stuk in</v>
      </c>
      <c r="AM34" s="42" t="str">
        <f t="shared" si="20"/>
        <v>Vul trekkoord in</v>
      </c>
      <c r="AN34" s="44"/>
    </row>
    <row r="35" spans="1:40" s="3" customFormat="1" ht="15" customHeight="1" x14ac:dyDescent="0.25">
      <c r="A35" s="11" t="str">
        <f>IF(Blad1!A17="","",Blad1!A17)</f>
        <v/>
      </c>
      <c r="B35" s="12" t="str">
        <f>IF(Blad1!B17="","",Blad1!B17)</f>
        <v/>
      </c>
      <c r="C35" s="12" t="str">
        <f>IF(Blad1!C17="","",Blad1!C17)</f>
        <v/>
      </c>
      <c r="D35" s="13" t="str">
        <f>IF(Blad1!D17="","",IF(ISNUMBER(SEARCH("ø",Blad1!D17)),Blad1!D17,"ø"&amp;Blad1!D17))</f>
        <v/>
      </c>
      <c r="E35" s="12" t="str">
        <f>IF(Blad1!E17="","",Blad1!E17)</f>
        <v/>
      </c>
      <c r="F35" s="12" t="str">
        <f>IF(Blad1!F17="","",Blad1!F17)</f>
        <v/>
      </c>
      <c r="G35" s="12" t="str">
        <f>IF(Blad1!G17="","",Blad1!G17)</f>
        <v/>
      </c>
      <c r="H35" s="12" t="str">
        <f>IF(Blad1!H17="","",Blad1!H17)</f>
        <v/>
      </c>
      <c r="I35" s="12" t="str">
        <f>IF(Blad1!I17="",IF(B35="","",IF(B35="geel","gas",IF(B35="grijs","telecom",IF(B35="groen","CAI",IF(B35="blauw","water",IF(B35="rood","elektra","")))))),Blad1!I17)</f>
        <v/>
      </c>
      <c r="J35" s="12" t="str">
        <f>IF(Blad1!J17="","",Blad1!J17)</f>
        <v/>
      </c>
      <c r="K35" s="12" t="str">
        <f>IF(Blad1!K17="","",Blad1!K17)</f>
        <v/>
      </c>
      <c r="L35" s="12" t="str">
        <f>IF(Blad1!L17="","",Blad1!L17)</f>
        <v/>
      </c>
      <c r="M35" s="12" t="str">
        <f>IF(Blad1!M17="","",Blad1!M17)</f>
        <v/>
      </c>
      <c r="N35" s="12" t="str">
        <f>IF(Blad1!N17="","",Blad1!N17)</f>
        <v/>
      </c>
      <c r="O35" s="12" t="str">
        <f>IF(Blad1!O17="","",Blad1!O17)</f>
        <v/>
      </c>
      <c r="P35" s="53"/>
      <c r="Q35" s="52" t="str">
        <f t="shared" si="0"/>
        <v>Vul gegevens in</v>
      </c>
      <c r="R35" s="50" t="str" cm="1">
        <f t="array" ref="R35">IF(Q35="","",IFERROR(INDEX(T35:AM35,MATCH(TRUE,T35:AM35&lt;&gt;"goed",0)),"goed"))</f>
        <v>Vul type in</v>
      </c>
      <c r="S35" s="42"/>
      <c r="T35" s="42" t="str">
        <f t="shared" si="1"/>
        <v>Vul type in</v>
      </c>
      <c r="U35" s="42" t="str">
        <f t="shared" si="2"/>
        <v>Vul kleur in</v>
      </c>
      <c r="V35" s="42" t="str">
        <f t="shared" si="3"/>
        <v>Vul aantal in</v>
      </c>
      <c r="W35" s="42" t="str">
        <f t="shared" si="4"/>
        <v>goed</v>
      </c>
      <c r="X35" s="42" t="str">
        <f t="shared" si="5"/>
        <v>goed</v>
      </c>
      <c r="Y35" s="42" t="str">
        <f t="shared" si="6"/>
        <v>Vul diameter in</v>
      </c>
      <c r="Z35" s="42" t="str">
        <f t="shared" si="7"/>
        <v>Vul R1 in</v>
      </c>
      <c r="AA35" s="42" t="str">
        <f t="shared" si="8"/>
        <v>Vul H1 in</v>
      </c>
      <c r="AB35" s="42" t="str">
        <f t="shared" si="9"/>
        <v>Vul R2 in</v>
      </c>
      <c r="AC35" s="42" t="str">
        <f t="shared" si="10"/>
        <v>Vul H2 in</v>
      </c>
      <c r="AD35" s="42" t="str">
        <f t="shared" si="11"/>
        <v>Vul nutsvoorziening in</v>
      </c>
      <c r="AE35" s="42" t="str">
        <f t="shared" si="12"/>
        <v>Nuts incorrect</v>
      </c>
      <c r="AF35" s="42" t="str">
        <f t="shared" si="13"/>
        <v>Vul A maat in</v>
      </c>
      <c r="AG35" s="42" t="str">
        <f t="shared" si="14"/>
        <v>Vul B/Sprongmaat in</v>
      </c>
      <c r="AH35" s="43" t="e">
        <f t="shared" si="15"/>
        <v>#VALUE!</v>
      </c>
      <c r="AI35" s="42" t="str">
        <f t="shared" si="16"/>
        <v>Vul C maat in</v>
      </c>
      <c r="AJ35" s="42" t="str">
        <f t="shared" si="17"/>
        <v>goed</v>
      </c>
      <c r="AK35" s="42" t="str">
        <f t="shared" si="18"/>
        <v>goed</v>
      </c>
      <c r="AL35" s="42" t="str">
        <f t="shared" si="19"/>
        <v>Vul uit 1 stuk in</v>
      </c>
      <c r="AM35" s="42" t="str">
        <f t="shared" si="20"/>
        <v>Vul trekkoord in</v>
      </c>
      <c r="AN35" s="44"/>
    </row>
    <row r="36" spans="1:40" s="3" customFormat="1" ht="15" customHeight="1" x14ac:dyDescent="0.25">
      <c r="A36" s="11" t="str">
        <f>IF(Blad1!A18="","",Blad1!A18)</f>
        <v/>
      </c>
      <c r="B36" s="12" t="str">
        <f>IF(Blad1!B18="","",Blad1!B18)</f>
        <v/>
      </c>
      <c r="C36" s="12" t="str">
        <f>IF(Blad1!C18="","",Blad1!C18)</f>
        <v/>
      </c>
      <c r="D36" s="13" t="str">
        <f>IF(Blad1!D18="","",IF(ISNUMBER(SEARCH("ø",Blad1!D18)),Blad1!D18,"ø"&amp;Blad1!D18))</f>
        <v/>
      </c>
      <c r="E36" s="12" t="str">
        <f>IF(Blad1!E18="","",Blad1!E18)</f>
        <v/>
      </c>
      <c r="F36" s="12" t="str">
        <f>IF(Blad1!F18="","",Blad1!F18)</f>
        <v/>
      </c>
      <c r="G36" s="12" t="str">
        <f>IF(Blad1!G18="","",Blad1!G18)</f>
        <v/>
      </c>
      <c r="H36" s="12" t="str">
        <f>IF(Blad1!H18="","",Blad1!H18)</f>
        <v/>
      </c>
      <c r="I36" s="12" t="str">
        <f>IF(Blad1!I18="",IF(B36="","",IF(B36="geel","gas",IF(B36="grijs","telecom",IF(B36="groen","CAI",IF(B36="blauw","water",IF(B36="rood","elektra","")))))),Blad1!I18)</f>
        <v/>
      </c>
      <c r="J36" s="12" t="str">
        <f>IF(Blad1!J18="","",Blad1!J18)</f>
        <v/>
      </c>
      <c r="K36" s="12" t="str">
        <f>IF(Blad1!K18="","",Blad1!K18)</f>
        <v/>
      </c>
      <c r="L36" s="12" t="str">
        <f>IF(Blad1!L18="","",Blad1!L18)</f>
        <v/>
      </c>
      <c r="M36" s="12" t="str">
        <f>IF(Blad1!M18="","",Blad1!M18)</f>
        <v/>
      </c>
      <c r="N36" s="12" t="str">
        <f>IF(Blad1!N18="","",Blad1!N18)</f>
        <v/>
      </c>
      <c r="O36" s="12" t="str">
        <f>IF(Blad1!O18="","",Blad1!O18)</f>
        <v/>
      </c>
      <c r="P36" s="53"/>
      <c r="Q36" s="52" t="str">
        <f t="shared" si="0"/>
        <v>Vul gegevens in</v>
      </c>
      <c r="R36" s="50" t="str" cm="1">
        <f t="array" ref="R36">IF(Q36="","",IFERROR(INDEX(T36:AM36,MATCH(TRUE,T36:AM36&lt;&gt;"goed",0)),"goed"))</f>
        <v>Vul type in</v>
      </c>
      <c r="S36" s="42"/>
      <c r="T36" s="42" t="str">
        <f t="shared" si="1"/>
        <v>Vul type in</v>
      </c>
      <c r="U36" s="42" t="str">
        <f t="shared" si="2"/>
        <v>Vul kleur in</v>
      </c>
      <c r="V36" s="42" t="str">
        <f t="shared" si="3"/>
        <v>Vul aantal in</v>
      </c>
      <c r="W36" s="42" t="str">
        <f t="shared" si="4"/>
        <v>goed</v>
      </c>
      <c r="X36" s="42" t="str">
        <f t="shared" si="5"/>
        <v>goed</v>
      </c>
      <c r="Y36" s="42" t="str">
        <f t="shared" si="6"/>
        <v>Vul diameter in</v>
      </c>
      <c r="Z36" s="42" t="str">
        <f t="shared" si="7"/>
        <v>Vul R1 in</v>
      </c>
      <c r="AA36" s="42" t="str">
        <f t="shared" si="8"/>
        <v>Vul H1 in</v>
      </c>
      <c r="AB36" s="42" t="str">
        <f t="shared" si="9"/>
        <v>Vul R2 in</v>
      </c>
      <c r="AC36" s="42" t="str">
        <f t="shared" si="10"/>
        <v>Vul H2 in</v>
      </c>
      <c r="AD36" s="42" t="str">
        <f t="shared" si="11"/>
        <v>Vul nutsvoorziening in</v>
      </c>
      <c r="AE36" s="42" t="str">
        <f t="shared" si="12"/>
        <v>Nuts incorrect</v>
      </c>
      <c r="AF36" s="42" t="str">
        <f t="shared" si="13"/>
        <v>Vul A maat in</v>
      </c>
      <c r="AG36" s="42" t="str">
        <f t="shared" si="14"/>
        <v>Vul B/Sprongmaat in</v>
      </c>
      <c r="AH36" s="43" t="e">
        <f t="shared" si="15"/>
        <v>#VALUE!</v>
      </c>
      <c r="AI36" s="42" t="str">
        <f t="shared" si="16"/>
        <v>Vul C maat in</v>
      </c>
      <c r="AJ36" s="42" t="str">
        <f t="shared" si="17"/>
        <v>goed</v>
      </c>
      <c r="AK36" s="42" t="str">
        <f t="shared" si="18"/>
        <v>goed</v>
      </c>
      <c r="AL36" s="42" t="str">
        <f t="shared" si="19"/>
        <v>Vul uit 1 stuk in</v>
      </c>
      <c r="AM36" s="42" t="str">
        <f t="shared" si="20"/>
        <v>Vul trekkoord in</v>
      </c>
      <c r="AN36" s="44"/>
    </row>
    <row r="37" spans="1:40" s="3" customFormat="1" ht="15" customHeight="1" x14ac:dyDescent="0.25">
      <c r="A37" s="11" t="str">
        <f>IF(Blad1!A19="","",Blad1!A19)</f>
        <v/>
      </c>
      <c r="B37" s="12" t="str">
        <f>IF(Blad1!B19="","",Blad1!B19)</f>
        <v/>
      </c>
      <c r="C37" s="12" t="str">
        <f>IF(Blad1!C19="","",Blad1!C19)</f>
        <v/>
      </c>
      <c r="D37" s="13" t="str">
        <f>IF(Blad1!D19="","",IF(ISNUMBER(SEARCH("ø",Blad1!D19)),Blad1!D19,"ø"&amp;Blad1!D19))</f>
        <v/>
      </c>
      <c r="E37" s="12" t="str">
        <f>IF(Blad1!E19="","",Blad1!E19)</f>
        <v/>
      </c>
      <c r="F37" s="12" t="str">
        <f>IF(Blad1!F19="","",Blad1!F19)</f>
        <v/>
      </c>
      <c r="G37" s="12" t="str">
        <f>IF(Blad1!G19="","",Blad1!G19)</f>
        <v/>
      </c>
      <c r="H37" s="12" t="str">
        <f>IF(Blad1!H19="","",Blad1!H19)</f>
        <v/>
      </c>
      <c r="I37" s="12" t="str">
        <f>IF(Blad1!I19="",IF(B37="","",IF(B37="geel","gas",IF(B37="grijs","telecom",IF(B37="groen","CAI",IF(B37="blauw","water",IF(B37="rood","elektra","")))))),Blad1!I19)</f>
        <v/>
      </c>
      <c r="J37" s="12" t="str">
        <f>IF(Blad1!J19="","",Blad1!J19)</f>
        <v/>
      </c>
      <c r="K37" s="12" t="str">
        <f>IF(Blad1!K19="","",Blad1!K19)</f>
        <v/>
      </c>
      <c r="L37" s="12" t="str">
        <f>IF(Blad1!L19="","",Blad1!L19)</f>
        <v/>
      </c>
      <c r="M37" s="12" t="str">
        <f>IF(Blad1!M19="","",Blad1!M19)</f>
        <v/>
      </c>
      <c r="N37" s="12" t="str">
        <f>IF(Blad1!N19="","",Blad1!N19)</f>
        <v/>
      </c>
      <c r="O37" s="12" t="str">
        <f>IF(Blad1!O19="","",Blad1!O19)</f>
        <v/>
      </c>
      <c r="P37" s="53"/>
      <c r="Q37" s="52" t="str">
        <f t="shared" si="0"/>
        <v>Vul gegevens in</v>
      </c>
      <c r="R37" s="50" t="str" cm="1">
        <f t="array" ref="R37">IF(Q37="","",IFERROR(INDEX(T37:AM37,MATCH(TRUE,T37:AM37&lt;&gt;"goed",0)),"goed"))</f>
        <v>Vul type in</v>
      </c>
      <c r="S37" s="42"/>
      <c r="T37" s="42" t="str">
        <f t="shared" si="1"/>
        <v>Vul type in</v>
      </c>
      <c r="U37" s="42" t="str">
        <f t="shared" si="2"/>
        <v>Vul kleur in</v>
      </c>
      <c r="V37" s="42" t="str">
        <f t="shared" si="3"/>
        <v>Vul aantal in</v>
      </c>
      <c r="W37" s="42" t="str">
        <f t="shared" si="4"/>
        <v>goed</v>
      </c>
      <c r="X37" s="42" t="str">
        <f t="shared" si="5"/>
        <v>goed</v>
      </c>
      <c r="Y37" s="42" t="str">
        <f t="shared" si="6"/>
        <v>Vul diameter in</v>
      </c>
      <c r="Z37" s="42" t="str">
        <f t="shared" si="7"/>
        <v>Vul R1 in</v>
      </c>
      <c r="AA37" s="42" t="str">
        <f t="shared" si="8"/>
        <v>Vul H1 in</v>
      </c>
      <c r="AB37" s="42" t="str">
        <f t="shared" si="9"/>
        <v>Vul R2 in</v>
      </c>
      <c r="AC37" s="42" t="str">
        <f t="shared" si="10"/>
        <v>Vul H2 in</v>
      </c>
      <c r="AD37" s="42" t="str">
        <f t="shared" si="11"/>
        <v>Vul nutsvoorziening in</v>
      </c>
      <c r="AE37" s="42" t="str">
        <f t="shared" si="12"/>
        <v>Nuts incorrect</v>
      </c>
      <c r="AF37" s="42" t="str">
        <f t="shared" si="13"/>
        <v>Vul A maat in</v>
      </c>
      <c r="AG37" s="42" t="str">
        <f t="shared" si="14"/>
        <v>Vul B/Sprongmaat in</v>
      </c>
      <c r="AH37" s="43" t="e">
        <f t="shared" si="15"/>
        <v>#VALUE!</v>
      </c>
      <c r="AI37" s="42" t="str">
        <f t="shared" si="16"/>
        <v>Vul C maat in</v>
      </c>
      <c r="AJ37" s="42" t="str">
        <f t="shared" si="17"/>
        <v>goed</v>
      </c>
      <c r="AK37" s="42" t="str">
        <f t="shared" si="18"/>
        <v>goed</v>
      </c>
      <c r="AL37" s="42" t="str">
        <f t="shared" si="19"/>
        <v>Vul uit 1 stuk in</v>
      </c>
      <c r="AM37" s="42" t="str">
        <f t="shared" si="20"/>
        <v>Vul trekkoord in</v>
      </c>
      <c r="AN37" s="44"/>
    </row>
    <row r="38" spans="1:40" s="3" customFormat="1" ht="15" customHeight="1" x14ac:dyDescent="0.25">
      <c r="A38" s="11" t="str">
        <f>IF(Blad1!A20="","",Blad1!A20)</f>
        <v/>
      </c>
      <c r="B38" s="12" t="str">
        <f>IF(Blad1!B20="","",Blad1!B20)</f>
        <v/>
      </c>
      <c r="C38" s="12" t="str">
        <f>IF(Blad1!C20="","",Blad1!C20)</f>
        <v/>
      </c>
      <c r="D38" s="13" t="str">
        <f>IF(Blad1!D20="","",IF(ISNUMBER(SEARCH("ø",Blad1!D20)),Blad1!D20,"ø"&amp;Blad1!D20))</f>
        <v/>
      </c>
      <c r="E38" s="12" t="str">
        <f>IF(Blad1!E20="","",Blad1!E20)</f>
        <v/>
      </c>
      <c r="F38" s="12" t="str">
        <f>IF(Blad1!F20="","",Blad1!F20)</f>
        <v/>
      </c>
      <c r="G38" s="12" t="str">
        <f>IF(Blad1!G20="","",Blad1!G20)</f>
        <v/>
      </c>
      <c r="H38" s="12" t="str">
        <f>IF(Blad1!H20="","",Blad1!H20)</f>
        <v/>
      </c>
      <c r="I38" s="12" t="str">
        <f>IF(Blad1!I20="",IF(B38="","",IF(B38="geel","gas",IF(B38="grijs","telecom",IF(B38="groen","CAI",IF(B38="blauw","water",IF(B38="rood","elektra","")))))),Blad1!I20)</f>
        <v/>
      </c>
      <c r="J38" s="12" t="str">
        <f>IF(Blad1!J20="","",Blad1!J20)</f>
        <v/>
      </c>
      <c r="K38" s="12" t="str">
        <f>IF(Blad1!K20="","",Blad1!K20)</f>
        <v/>
      </c>
      <c r="L38" s="12" t="str">
        <f>IF(Blad1!L20="","",Blad1!L20)</f>
        <v/>
      </c>
      <c r="M38" s="12" t="str">
        <f>IF(Blad1!M20="","",Blad1!M20)</f>
        <v/>
      </c>
      <c r="N38" s="12" t="str">
        <f>IF(Blad1!N20="","",Blad1!N20)</f>
        <v/>
      </c>
      <c r="O38" s="12" t="str">
        <f>IF(Blad1!O20="","",Blad1!O20)</f>
        <v/>
      </c>
      <c r="P38" s="53"/>
      <c r="Q38" s="52" t="str">
        <f t="shared" si="0"/>
        <v>Vul gegevens in</v>
      </c>
      <c r="R38" s="50" t="str" cm="1">
        <f t="array" ref="R38">IF(Q38="","",IFERROR(INDEX(T38:AM38,MATCH(TRUE,T38:AM38&lt;&gt;"goed",0)),"goed"))</f>
        <v>Vul type in</v>
      </c>
      <c r="S38" s="42"/>
      <c r="T38" s="42" t="str">
        <f t="shared" si="1"/>
        <v>Vul type in</v>
      </c>
      <c r="U38" s="42" t="str">
        <f t="shared" si="2"/>
        <v>Vul kleur in</v>
      </c>
      <c r="V38" s="42" t="str">
        <f t="shared" si="3"/>
        <v>Vul aantal in</v>
      </c>
      <c r="W38" s="42" t="str">
        <f t="shared" si="4"/>
        <v>goed</v>
      </c>
      <c r="X38" s="42" t="str">
        <f t="shared" si="5"/>
        <v>goed</v>
      </c>
      <c r="Y38" s="42" t="str">
        <f t="shared" si="6"/>
        <v>Vul diameter in</v>
      </c>
      <c r="Z38" s="42" t="str">
        <f t="shared" si="7"/>
        <v>Vul R1 in</v>
      </c>
      <c r="AA38" s="42" t="str">
        <f t="shared" si="8"/>
        <v>Vul H1 in</v>
      </c>
      <c r="AB38" s="42" t="str">
        <f t="shared" si="9"/>
        <v>Vul R2 in</v>
      </c>
      <c r="AC38" s="42" t="str">
        <f t="shared" si="10"/>
        <v>Vul H2 in</v>
      </c>
      <c r="AD38" s="42" t="str">
        <f t="shared" si="11"/>
        <v>Vul nutsvoorziening in</v>
      </c>
      <c r="AE38" s="42" t="str">
        <f t="shared" si="12"/>
        <v>Nuts incorrect</v>
      </c>
      <c r="AF38" s="42" t="str">
        <f t="shared" si="13"/>
        <v>Vul A maat in</v>
      </c>
      <c r="AG38" s="42" t="str">
        <f t="shared" si="14"/>
        <v>Vul B/Sprongmaat in</v>
      </c>
      <c r="AH38" s="43" t="e">
        <f t="shared" si="15"/>
        <v>#VALUE!</v>
      </c>
      <c r="AI38" s="42" t="str">
        <f t="shared" si="16"/>
        <v>Vul C maat in</v>
      </c>
      <c r="AJ38" s="42" t="str">
        <f t="shared" si="17"/>
        <v>goed</v>
      </c>
      <c r="AK38" s="42" t="str">
        <f t="shared" si="18"/>
        <v>goed</v>
      </c>
      <c r="AL38" s="42" t="str">
        <f t="shared" si="19"/>
        <v>Vul uit 1 stuk in</v>
      </c>
      <c r="AM38" s="42" t="str">
        <f t="shared" si="20"/>
        <v>Vul trekkoord in</v>
      </c>
      <c r="AN38" s="44"/>
    </row>
    <row r="39" spans="1:40" s="3" customFormat="1" ht="15" customHeight="1" x14ac:dyDescent="0.25">
      <c r="A39" s="11" t="str">
        <f>IF(Blad1!A21="","",Blad1!A21)</f>
        <v/>
      </c>
      <c r="B39" s="12" t="str">
        <f>IF(Blad1!B21="","",Blad1!B21)</f>
        <v/>
      </c>
      <c r="C39" s="12" t="str">
        <f>IF(Blad1!C21="","",Blad1!C21)</f>
        <v/>
      </c>
      <c r="D39" s="13" t="str">
        <f>IF(Blad1!D21="","",IF(ISNUMBER(SEARCH("ø",Blad1!D21)),Blad1!D21,"ø"&amp;Blad1!D21))</f>
        <v/>
      </c>
      <c r="E39" s="12" t="str">
        <f>IF(Blad1!E21="","",Blad1!E21)</f>
        <v/>
      </c>
      <c r="F39" s="12" t="str">
        <f>IF(Blad1!F21="","",Blad1!F21)</f>
        <v/>
      </c>
      <c r="G39" s="12" t="str">
        <f>IF(Blad1!G21="","",Blad1!G21)</f>
        <v/>
      </c>
      <c r="H39" s="12" t="str">
        <f>IF(Blad1!H21="","",Blad1!H21)</f>
        <v/>
      </c>
      <c r="I39" s="12" t="str">
        <f>IF(Blad1!I21="",IF(B39="","",IF(B39="geel","gas",IF(B39="grijs","telecom",IF(B39="groen","CAI",IF(B39="blauw","water",IF(B39="rood","elektra","")))))),Blad1!I21)</f>
        <v/>
      </c>
      <c r="J39" s="12" t="str">
        <f>IF(Blad1!J21="","",Blad1!J21)</f>
        <v/>
      </c>
      <c r="K39" s="12" t="str">
        <f>IF(Blad1!K21="","",Blad1!K21)</f>
        <v/>
      </c>
      <c r="L39" s="12" t="str">
        <f>IF(Blad1!L21="","",Blad1!L21)</f>
        <v/>
      </c>
      <c r="M39" s="12" t="str">
        <f>IF(Blad1!M21="","",Blad1!M21)</f>
        <v/>
      </c>
      <c r="N39" s="12" t="str">
        <f>IF(Blad1!N21="","",Blad1!N21)</f>
        <v/>
      </c>
      <c r="O39" s="12" t="str">
        <f>IF(Blad1!O21="","",Blad1!O21)</f>
        <v/>
      </c>
      <c r="P39" s="53"/>
      <c r="Q39" s="52" t="str">
        <f t="shared" si="0"/>
        <v>Vul gegevens in</v>
      </c>
      <c r="R39" s="50" t="str" cm="1">
        <f t="array" ref="R39">IF(Q39="","",IFERROR(INDEX(T39:AM39,MATCH(TRUE,T39:AM39&lt;&gt;"goed",0)),"goed"))</f>
        <v>Vul type in</v>
      </c>
      <c r="S39" s="42"/>
      <c r="T39" s="42" t="str">
        <f t="shared" si="1"/>
        <v>Vul type in</v>
      </c>
      <c r="U39" s="42" t="str">
        <f t="shared" si="2"/>
        <v>Vul kleur in</v>
      </c>
      <c r="V39" s="42" t="str">
        <f t="shared" si="3"/>
        <v>Vul aantal in</v>
      </c>
      <c r="W39" s="42" t="str">
        <f t="shared" si="4"/>
        <v>goed</v>
      </c>
      <c r="X39" s="42" t="str">
        <f t="shared" si="5"/>
        <v>goed</v>
      </c>
      <c r="Y39" s="42" t="str">
        <f t="shared" si="6"/>
        <v>Vul diameter in</v>
      </c>
      <c r="Z39" s="42" t="str">
        <f t="shared" si="7"/>
        <v>Vul R1 in</v>
      </c>
      <c r="AA39" s="42" t="str">
        <f t="shared" si="8"/>
        <v>Vul H1 in</v>
      </c>
      <c r="AB39" s="42" t="str">
        <f t="shared" si="9"/>
        <v>Vul R2 in</v>
      </c>
      <c r="AC39" s="42" t="str">
        <f t="shared" si="10"/>
        <v>Vul H2 in</v>
      </c>
      <c r="AD39" s="42" t="str">
        <f t="shared" si="11"/>
        <v>Vul nutsvoorziening in</v>
      </c>
      <c r="AE39" s="42" t="str">
        <f t="shared" si="12"/>
        <v>Nuts incorrect</v>
      </c>
      <c r="AF39" s="42" t="str">
        <f t="shared" si="13"/>
        <v>Vul A maat in</v>
      </c>
      <c r="AG39" s="42" t="str">
        <f t="shared" si="14"/>
        <v>Vul B/Sprongmaat in</v>
      </c>
      <c r="AH39" s="43" t="e">
        <f t="shared" si="15"/>
        <v>#VALUE!</v>
      </c>
      <c r="AI39" s="42" t="str">
        <f t="shared" si="16"/>
        <v>Vul C maat in</v>
      </c>
      <c r="AJ39" s="42" t="str">
        <f t="shared" si="17"/>
        <v>goed</v>
      </c>
      <c r="AK39" s="42" t="str">
        <f t="shared" si="18"/>
        <v>goed</v>
      </c>
      <c r="AL39" s="42" t="str">
        <f t="shared" si="19"/>
        <v>Vul uit 1 stuk in</v>
      </c>
      <c r="AM39" s="42" t="str">
        <f t="shared" si="20"/>
        <v>Vul trekkoord in</v>
      </c>
      <c r="AN39" s="44"/>
    </row>
    <row r="40" spans="1:40" ht="15" customHeight="1" x14ac:dyDescent="0.25">
      <c r="A40" s="11" t="str">
        <f>IF(Blad1!A22="","",Blad1!A22)</f>
        <v/>
      </c>
      <c r="B40" s="12" t="str">
        <f>IF(Blad1!B22="","",Blad1!B22)</f>
        <v/>
      </c>
      <c r="C40" s="12" t="str">
        <f>IF(Blad1!C22="","",Blad1!C22)</f>
        <v/>
      </c>
      <c r="D40" s="13" t="str">
        <f>IF(Blad1!D22="","",IF(ISNUMBER(SEARCH("ø",Blad1!D22)),Blad1!D22,"ø"&amp;Blad1!D22))</f>
        <v/>
      </c>
      <c r="E40" s="12" t="str">
        <f>IF(Blad1!E22="","",Blad1!E22)</f>
        <v/>
      </c>
      <c r="F40" s="12" t="str">
        <f>IF(Blad1!F22="","",Blad1!F22)</f>
        <v/>
      </c>
      <c r="G40" s="12" t="str">
        <f>IF(Blad1!G22="","",Blad1!G22)</f>
        <v/>
      </c>
      <c r="H40" s="12" t="str">
        <f>IF(Blad1!H22="","",Blad1!H22)</f>
        <v/>
      </c>
      <c r="I40" s="12" t="str">
        <f>IF(Blad1!I22="",IF(B40="","",IF(B40="geel","gas",IF(B40="grijs","telecom",IF(B40="groen","CAI",IF(B40="blauw","water",IF(B40="rood","elektra","")))))),Blad1!I22)</f>
        <v/>
      </c>
      <c r="J40" s="12" t="str">
        <f>IF(Blad1!J22="","",Blad1!J22)</f>
        <v/>
      </c>
      <c r="K40" s="12" t="str">
        <f>IF(Blad1!K22="","",Blad1!K22)</f>
        <v/>
      </c>
      <c r="L40" s="12" t="str">
        <f>IF(Blad1!L22="","",Blad1!L22)</f>
        <v/>
      </c>
      <c r="M40" s="12" t="str">
        <f>IF(Blad1!M22="","",Blad1!M22)</f>
        <v/>
      </c>
      <c r="N40" s="12" t="str">
        <f>IF(Blad1!N22="","",Blad1!N22)</f>
        <v/>
      </c>
      <c r="O40" s="12" t="str">
        <f>IF(Blad1!O22="","",Blad1!O22)</f>
        <v/>
      </c>
      <c r="P40" s="53"/>
      <c r="Q40" s="52" t="str">
        <f t="shared" si="0"/>
        <v>Vul gegevens in</v>
      </c>
      <c r="R40" s="50" t="str" cm="1">
        <f t="array" ref="R40">IF(Q40="","",IFERROR(INDEX(T40:AM40,MATCH(TRUE,T40:AM40&lt;&gt;"goed",0)),"goed"))</f>
        <v>Vul type in</v>
      </c>
      <c r="S40" s="42"/>
      <c r="T40" s="42" t="str">
        <f t="shared" si="1"/>
        <v>Vul type in</v>
      </c>
      <c r="U40" s="42" t="str">
        <f t="shared" si="2"/>
        <v>Vul kleur in</v>
      </c>
      <c r="V40" s="42" t="str">
        <f t="shared" si="3"/>
        <v>Vul aantal in</v>
      </c>
      <c r="W40" s="42" t="str">
        <f t="shared" si="4"/>
        <v>goed</v>
      </c>
      <c r="X40" s="42" t="str">
        <f t="shared" si="5"/>
        <v>goed</v>
      </c>
      <c r="Y40" s="42" t="str">
        <f t="shared" si="6"/>
        <v>Vul diameter in</v>
      </c>
      <c r="Z40" s="42" t="str">
        <f t="shared" si="7"/>
        <v>Vul R1 in</v>
      </c>
      <c r="AA40" s="42" t="str">
        <f t="shared" si="8"/>
        <v>Vul H1 in</v>
      </c>
      <c r="AB40" s="42" t="str">
        <f t="shared" si="9"/>
        <v>Vul R2 in</v>
      </c>
      <c r="AC40" s="42" t="str">
        <f t="shared" si="10"/>
        <v>Vul H2 in</v>
      </c>
      <c r="AD40" s="42" t="str">
        <f t="shared" si="11"/>
        <v>Vul nutsvoorziening in</v>
      </c>
      <c r="AE40" s="42" t="str">
        <f t="shared" si="12"/>
        <v>Nuts incorrect</v>
      </c>
      <c r="AF40" s="42" t="str">
        <f t="shared" si="13"/>
        <v>Vul A maat in</v>
      </c>
      <c r="AG40" s="42" t="str">
        <f t="shared" si="14"/>
        <v>Vul B/Sprongmaat in</v>
      </c>
      <c r="AH40" s="43" t="e">
        <f t="shared" si="15"/>
        <v>#VALUE!</v>
      </c>
      <c r="AI40" s="42" t="str">
        <f t="shared" si="16"/>
        <v>Vul C maat in</v>
      </c>
      <c r="AJ40" s="42" t="str">
        <f t="shared" si="17"/>
        <v>goed</v>
      </c>
      <c r="AK40" s="42" t="str">
        <f t="shared" si="18"/>
        <v>goed</v>
      </c>
      <c r="AL40" s="42" t="str">
        <f t="shared" si="19"/>
        <v>Vul uit 1 stuk in</v>
      </c>
      <c r="AM40" s="42" t="str">
        <f t="shared" si="20"/>
        <v>Vul trekkoord in</v>
      </c>
      <c r="AN40" s="15"/>
    </row>
    <row r="41" spans="1:40" ht="15" customHeight="1" x14ac:dyDescent="0.25">
      <c r="A41" s="11" t="str">
        <f>IF(Blad1!A23="","",Blad1!A23)</f>
        <v/>
      </c>
      <c r="B41" s="12" t="str">
        <f>IF(Blad1!B23="","",Blad1!B23)</f>
        <v/>
      </c>
      <c r="C41" s="12" t="str">
        <f>IF(Blad1!C23="","",Blad1!C23)</f>
        <v/>
      </c>
      <c r="D41" s="13" t="str">
        <f>IF(Blad1!D23="","",IF(ISNUMBER(SEARCH("ø",Blad1!D23)),Blad1!D23,"ø"&amp;Blad1!D23))</f>
        <v/>
      </c>
      <c r="E41" s="12" t="str">
        <f>IF(Blad1!E23="","",Blad1!E23)</f>
        <v/>
      </c>
      <c r="F41" s="12" t="str">
        <f>IF(Blad1!F23="","",Blad1!F23)</f>
        <v/>
      </c>
      <c r="G41" s="12" t="str">
        <f>IF(Blad1!G23="","",Blad1!G23)</f>
        <v/>
      </c>
      <c r="H41" s="12" t="str">
        <f>IF(Blad1!H23="","",Blad1!H23)</f>
        <v/>
      </c>
      <c r="I41" s="12" t="str">
        <f>IF(Blad1!I23="",IF(B41="","",IF(B41="geel","gas",IF(B41="grijs","telecom",IF(B41="groen","CAI",IF(B41="blauw","water",IF(B41="rood","elektra","")))))),Blad1!I23)</f>
        <v/>
      </c>
      <c r="J41" s="12" t="str">
        <f>IF(Blad1!J23="","",Blad1!J23)</f>
        <v/>
      </c>
      <c r="K41" s="12" t="str">
        <f>IF(Blad1!K23="","",Blad1!K23)</f>
        <v/>
      </c>
      <c r="L41" s="12" t="str">
        <f>IF(Blad1!L23="","",Blad1!L23)</f>
        <v/>
      </c>
      <c r="M41" s="12" t="str">
        <f>IF(Blad1!M23="","",Blad1!M23)</f>
        <v/>
      </c>
      <c r="N41" s="12" t="str">
        <f>IF(Blad1!N23="","",Blad1!N23)</f>
        <v/>
      </c>
      <c r="O41" s="12" t="str">
        <f>IF(Blad1!O23="","",Blad1!O23)</f>
        <v/>
      </c>
      <c r="P41" s="53"/>
      <c r="Q41" s="52" t="str">
        <f t="shared" si="0"/>
        <v>Vul gegevens in</v>
      </c>
      <c r="R41" s="50" t="str" cm="1">
        <f t="array" ref="R41">IF(Q41="","",IFERROR(INDEX(T41:AM41,MATCH(TRUE,T41:AM41&lt;&gt;"goed",0)),"goed"))</f>
        <v>Vul type in</v>
      </c>
      <c r="S41" s="42"/>
      <c r="T41" s="42" t="str">
        <f t="shared" si="1"/>
        <v>Vul type in</v>
      </c>
      <c r="U41" s="42" t="str">
        <f t="shared" si="2"/>
        <v>Vul kleur in</v>
      </c>
      <c r="V41" s="42" t="str">
        <f t="shared" si="3"/>
        <v>Vul aantal in</v>
      </c>
      <c r="W41" s="42" t="str">
        <f t="shared" si="4"/>
        <v>goed</v>
      </c>
      <c r="X41" s="42" t="str">
        <f t="shared" si="5"/>
        <v>goed</v>
      </c>
      <c r="Y41" s="42" t="str">
        <f t="shared" si="6"/>
        <v>Vul diameter in</v>
      </c>
      <c r="Z41" s="42" t="str">
        <f t="shared" si="7"/>
        <v>Vul R1 in</v>
      </c>
      <c r="AA41" s="42" t="str">
        <f t="shared" si="8"/>
        <v>Vul H1 in</v>
      </c>
      <c r="AB41" s="42" t="str">
        <f t="shared" si="9"/>
        <v>Vul R2 in</v>
      </c>
      <c r="AC41" s="42" t="str">
        <f t="shared" si="10"/>
        <v>Vul H2 in</v>
      </c>
      <c r="AD41" s="42" t="str">
        <f t="shared" si="11"/>
        <v>Vul nutsvoorziening in</v>
      </c>
      <c r="AE41" s="42" t="str">
        <f t="shared" si="12"/>
        <v>Nuts incorrect</v>
      </c>
      <c r="AF41" s="42" t="str">
        <f t="shared" si="13"/>
        <v>Vul A maat in</v>
      </c>
      <c r="AG41" s="42" t="str">
        <f t="shared" si="14"/>
        <v>Vul B/Sprongmaat in</v>
      </c>
      <c r="AH41" s="43" t="e">
        <f t="shared" si="15"/>
        <v>#VALUE!</v>
      </c>
      <c r="AI41" s="42" t="str">
        <f t="shared" si="16"/>
        <v>Vul C maat in</v>
      </c>
      <c r="AJ41" s="42" t="str">
        <f t="shared" si="17"/>
        <v>goed</v>
      </c>
      <c r="AK41" s="42" t="str">
        <f t="shared" si="18"/>
        <v>goed</v>
      </c>
      <c r="AL41" s="42" t="str">
        <f t="shared" si="19"/>
        <v>Vul uit 1 stuk in</v>
      </c>
      <c r="AM41" s="42" t="str">
        <f t="shared" si="20"/>
        <v>Vul trekkoord in</v>
      </c>
      <c r="AN41" s="15"/>
    </row>
    <row r="42" spans="1:40" ht="15" customHeight="1" x14ac:dyDescent="0.25">
      <c r="A42" s="11" t="str">
        <f>IF(Blad1!A24="","",Blad1!A24)</f>
        <v/>
      </c>
      <c r="B42" s="12" t="str">
        <f>IF(Blad1!B24="","",Blad1!B24)</f>
        <v/>
      </c>
      <c r="C42" s="12" t="str">
        <f>IF(Blad1!C24="","",Blad1!C24)</f>
        <v/>
      </c>
      <c r="D42" s="13" t="str">
        <f>IF(Blad1!D24="","",IF(ISNUMBER(SEARCH("ø",Blad1!D24)),Blad1!D24,"ø"&amp;Blad1!D24))</f>
        <v/>
      </c>
      <c r="E42" s="12" t="str">
        <f>IF(Blad1!E24="","",Blad1!E24)</f>
        <v/>
      </c>
      <c r="F42" s="12" t="str">
        <f>IF(Blad1!F24="","",Blad1!F24)</f>
        <v/>
      </c>
      <c r="G42" s="12" t="str">
        <f>IF(Blad1!G24="","",Blad1!G24)</f>
        <v/>
      </c>
      <c r="H42" s="12" t="str">
        <f>IF(Blad1!H24="","",Blad1!H24)</f>
        <v/>
      </c>
      <c r="I42" s="12" t="str">
        <f>IF(Blad1!I24="",IF(B42="","",IF(B42="geel","gas",IF(B42="grijs","telecom",IF(B42="groen","CAI",IF(B42="blauw","water",IF(B42="rood","elektra","")))))),Blad1!I24)</f>
        <v/>
      </c>
      <c r="J42" s="12" t="str">
        <f>IF(Blad1!J24="","",Blad1!J24)</f>
        <v/>
      </c>
      <c r="K42" s="12" t="str">
        <f>IF(Blad1!K24="","",Blad1!K24)</f>
        <v/>
      </c>
      <c r="L42" s="12" t="str">
        <f>IF(Blad1!L24="","",Blad1!L24)</f>
        <v/>
      </c>
      <c r="M42" s="12" t="str">
        <f>IF(Blad1!M24="","",Blad1!M24)</f>
        <v/>
      </c>
      <c r="N42" s="12" t="str">
        <f>IF(Blad1!N24="","",Blad1!N24)</f>
        <v/>
      </c>
      <c r="O42" s="12" t="str">
        <f>IF(Blad1!O24="","",Blad1!O24)</f>
        <v/>
      </c>
      <c r="P42" s="53"/>
      <c r="Q42" s="52" t="str">
        <f t="shared" si="0"/>
        <v>Vul gegevens in</v>
      </c>
      <c r="R42" s="50" t="str" cm="1">
        <f t="array" ref="R42">IF(Q42="","",IFERROR(INDEX(T42:AM42,MATCH(TRUE,T42:AM42&lt;&gt;"goed",0)),"goed"))</f>
        <v>Vul type in</v>
      </c>
      <c r="S42" s="42"/>
      <c r="T42" s="42" t="str">
        <f t="shared" si="1"/>
        <v>Vul type in</v>
      </c>
      <c r="U42" s="42" t="str">
        <f t="shared" si="2"/>
        <v>Vul kleur in</v>
      </c>
      <c r="V42" s="42" t="str">
        <f t="shared" si="3"/>
        <v>Vul aantal in</v>
      </c>
      <c r="W42" s="42" t="str">
        <f t="shared" si="4"/>
        <v>goed</v>
      </c>
      <c r="X42" s="42" t="str">
        <f t="shared" si="5"/>
        <v>goed</v>
      </c>
      <c r="Y42" s="42" t="str">
        <f t="shared" si="6"/>
        <v>Vul diameter in</v>
      </c>
      <c r="Z42" s="42" t="str">
        <f t="shared" si="7"/>
        <v>Vul R1 in</v>
      </c>
      <c r="AA42" s="42" t="str">
        <f t="shared" si="8"/>
        <v>Vul H1 in</v>
      </c>
      <c r="AB42" s="42" t="str">
        <f t="shared" si="9"/>
        <v>Vul R2 in</v>
      </c>
      <c r="AC42" s="42" t="str">
        <f t="shared" si="10"/>
        <v>Vul H2 in</v>
      </c>
      <c r="AD42" s="42" t="str">
        <f t="shared" si="11"/>
        <v>Vul nutsvoorziening in</v>
      </c>
      <c r="AE42" s="42" t="str">
        <f t="shared" si="12"/>
        <v>Nuts incorrect</v>
      </c>
      <c r="AF42" s="42" t="str">
        <f t="shared" si="13"/>
        <v>Vul A maat in</v>
      </c>
      <c r="AG42" s="42" t="str">
        <f t="shared" si="14"/>
        <v>Vul B/Sprongmaat in</v>
      </c>
      <c r="AH42" s="43" t="e">
        <f t="shared" si="15"/>
        <v>#VALUE!</v>
      </c>
      <c r="AI42" s="42" t="str">
        <f t="shared" si="16"/>
        <v>Vul C maat in</v>
      </c>
      <c r="AJ42" s="42" t="str">
        <f t="shared" si="17"/>
        <v>goed</v>
      </c>
      <c r="AK42" s="42" t="str">
        <f t="shared" si="18"/>
        <v>goed</v>
      </c>
      <c r="AL42" s="42" t="str">
        <f t="shared" si="19"/>
        <v>Vul uit 1 stuk in</v>
      </c>
      <c r="AM42" s="42" t="str">
        <f t="shared" si="20"/>
        <v>Vul trekkoord in</v>
      </c>
      <c r="AN42" s="15"/>
    </row>
    <row r="43" spans="1:40" ht="15" customHeight="1" x14ac:dyDescent="0.25">
      <c r="A43" s="11" t="str">
        <f>IF(Blad1!A25="","",Blad1!A25)</f>
        <v/>
      </c>
      <c r="B43" s="12" t="str">
        <f>IF(Blad1!B25="","",Blad1!B25)</f>
        <v/>
      </c>
      <c r="C43" s="12" t="str">
        <f>IF(Blad1!C25="","",Blad1!C25)</f>
        <v/>
      </c>
      <c r="D43" s="13" t="str">
        <f>IF(Blad1!D25="","",IF(ISNUMBER(SEARCH("ø",Blad1!D25)),Blad1!D25,"ø"&amp;Blad1!D25))</f>
        <v/>
      </c>
      <c r="E43" s="12" t="str">
        <f>IF(Blad1!E25="","",Blad1!E25)</f>
        <v/>
      </c>
      <c r="F43" s="12" t="str">
        <f>IF(Blad1!F25="","",Blad1!F25)</f>
        <v/>
      </c>
      <c r="G43" s="12" t="str">
        <f>IF(Blad1!G25="","",Blad1!G25)</f>
        <v/>
      </c>
      <c r="H43" s="12" t="str">
        <f>IF(Blad1!H25="","",Blad1!H25)</f>
        <v/>
      </c>
      <c r="I43" s="12" t="str">
        <f>IF(Blad1!I25="",IF(B43="","",IF(B43="geel","gas",IF(B43="grijs","telecom",IF(B43="groen","CAI",IF(B43="blauw","water",IF(B43="rood","elektra","")))))),Blad1!I25)</f>
        <v/>
      </c>
      <c r="J43" s="12" t="str">
        <f>IF(Blad1!J25="","",Blad1!J25)</f>
        <v/>
      </c>
      <c r="K43" s="12" t="str">
        <f>IF(Blad1!K25="","",Blad1!K25)</f>
        <v/>
      </c>
      <c r="L43" s="12" t="str">
        <f>IF(Blad1!L25="","",Blad1!L25)</f>
        <v/>
      </c>
      <c r="M43" s="12" t="str">
        <f>IF(Blad1!M25="","",Blad1!M25)</f>
        <v/>
      </c>
      <c r="N43" s="12" t="str">
        <f>IF(Blad1!N25="","",Blad1!N25)</f>
        <v/>
      </c>
      <c r="O43" s="12" t="str">
        <f>IF(Blad1!O25="","",Blad1!O25)</f>
        <v/>
      </c>
      <c r="P43" s="53"/>
      <c r="Q43" s="52" t="str">
        <f t="shared" si="0"/>
        <v>Vul gegevens in</v>
      </c>
      <c r="R43" s="50" t="str" cm="1">
        <f t="array" ref="R43">IF(Q43="","",IFERROR(INDEX(T43:AM43,MATCH(TRUE,T43:AM43&lt;&gt;"goed",0)),"goed"))</f>
        <v>Vul type in</v>
      </c>
      <c r="S43" s="42"/>
      <c r="T43" s="42" t="str">
        <f t="shared" si="1"/>
        <v>Vul type in</v>
      </c>
      <c r="U43" s="42" t="str">
        <f t="shared" si="2"/>
        <v>Vul kleur in</v>
      </c>
      <c r="V43" s="42" t="str">
        <f t="shared" si="3"/>
        <v>Vul aantal in</v>
      </c>
      <c r="W43" s="42" t="str">
        <f t="shared" si="4"/>
        <v>goed</v>
      </c>
      <c r="X43" s="42" t="str">
        <f t="shared" si="5"/>
        <v>goed</v>
      </c>
      <c r="Y43" s="42" t="str">
        <f t="shared" si="6"/>
        <v>Vul diameter in</v>
      </c>
      <c r="Z43" s="42" t="str">
        <f t="shared" si="7"/>
        <v>Vul R1 in</v>
      </c>
      <c r="AA43" s="42" t="str">
        <f t="shared" si="8"/>
        <v>Vul H1 in</v>
      </c>
      <c r="AB43" s="42" t="str">
        <f t="shared" si="9"/>
        <v>Vul R2 in</v>
      </c>
      <c r="AC43" s="42" t="str">
        <f t="shared" si="10"/>
        <v>Vul H2 in</v>
      </c>
      <c r="AD43" s="42" t="str">
        <f t="shared" si="11"/>
        <v>Vul nutsvoorziening in</v>
      </c>
      <c r="AE43" s="42" t="str">
        <f t="shared" si="12"/>
        <v>Nuts incorrect</v>
      </c>
      <c r="AF43" s="42" t="str">
        <f t="shared" si="13"/>
        <v>Vul A maat in</v>
      </c>
      <c r="AG43" s="42" t="str">
        <f t="shared" si="14"/>
        <v>Vul B/Sprongmaat in</v>
      </c>
      <c r="AH43" s="43" t="e">
        <f t="shared" si="15"/>
        <v>#VALUE!</v>
      </c>
      <c r="AI43" s="42" t="str">
        <f t="shared" si="16"/>
        <v>Vul C maat in</v>
      </c>
      <c r="AJ43" s="42" t="str">
        <f t="shared" si="17"/>
        <v>goed</v>
      </c>
      <c r="AK43" s="42" t="str">
        <f t="shared" si="18"/>
        <v>goed</v>
      </c>
      <c r="AL43" s="42" t="str">
        <f t="shared" si="19"/>
        <v>Vul uit 1 stuk in</v>
      </c>
      <c r="AM43" s="42" t="str">
        <f t="shared" si="20"/>
        <v>Vul trekkoord in</v>
      </c>
      <c r="AN43" s="15"/>
    </row>
    <row r="44" spans="1:40" ht="15" customHeight="1" x14ac:dyDescent="0.25">
      <c r="A44" s="11" t="str">
        <f>IF(Blad1!A26="","",Blad1!A26)</f>
        <v/>
      </c>
      <c r="B44" s="12" t="str">
        <f>IF(Blad1!B26="","",Blad1!B26)</f>
        <v/>
      </c>
      <c r="C44" s="12" t="str">
        <f>IF(Blad1!C26="","",Blad1!C26)</f>
        <v/>
      </c>
      <c r="D44" s="13" t="str">
        <f>IF(Blad1!D26="","",IF(ISNUMBER(SEARCH("ø",Blad1!D26)),Blad1!D26,"ø"&amp;Blad1!D26))</f>
        <v/>
      </c>
      <c r="E44" s="12" t="str">
        <f>IF(Blad1!E26="","",Blad1!E26)</f>
        <v/>
      </c>
      <c r="F44" s="12" t="str">
        <f>IF(Blad1!F26="","",Blad1!F26)</f>
        <v/>
      </c>
      <c r="G44" s="12" t="str">
        <f>IF(Blad1!G26="","",Blad1!G26)</f>
        <v/>
      </c>
      <c r="H44" s="12" t="str">
        <f>IF(Blad1!H26="","",Blad1!H26)</f>
        <v/>
      </c>
      <c r="I44" s="12" t="str">
        <f>IF(Blad1!I26="",IF(B44="","",IF(B44="geel","gas",IF(B44="grijs","telecom",IF(B44="groen","CAI",IF(B44="blauw","water",IF(B44="rood","elektra","")))))),Blad1!I26)</f>
        <v/>
      </c>
      <c r="J44" s="12" t="str">
        <f>IF(Blad1!J26="","",Blad1!J26)</f>
        <v/>
      </c>
      <c r="K44" s="12" t="str">
        <f>IF(Blad1!K26="","",Blad1!K26)</f>
        <v/>
      </c>
      <c r="L44" s="12" t="str">
        <f>IF(Blad1!L26="","",Blad1!L26)</f>
        <v/>
      </c>
      <c r="M44" s="12" t="str">
        <f>IF(Blad1!M26="","",Blad1!M26)</f>
        <v/>
      </c>
      <c r="N44" s="12" t="str">
        <f>IF(Blad1!N26="","",Blad1!N26)</f>
        <v/>
      </c>
      <c r="O44" s="12" t="str">
        <f>IF(Blad1!O26="","",Blad1!O26)</f>
        <v/>
      </c>
      <c r="P44" s="53"/>
      <c r="Q44" s="52" t="str">
        <f t="shared" si="0"/>
        <v>Vul gegevens in</v>
      </c>
      <c r="R44" s="50" t="str" cm="1">
        <f t="array" ref="R44">IF(Q44="","",IFERROR(INDEX(T44:AM44,MATCH(TRUE,T44:AM44&lt;&gt;"goed",0)),"goed"))</f>
        <v>Vul type in</v>
      </c>
      <c r="S44" s="42"/>
      <c r="T44" s="42" t="str">
        <f t="shared" si="1"/>
        <v>Vul type in</v>
      </c>
      <c r="U44" s="42" t="str">
        <f t="shared" si="2"/>
        <v>Vul kleur in</v>
      </c>
      <c r="V44" s="42" t="str">
        <f t="shared" si="3"/>
        <v>Vul aantal in</v>
      </c>
      <c r="W44" s="42" t="str">
        <f t="shared" si="4"/>
        <v>goed</v>
      </c>
      <c r="X44" s="42" t="str">
        <f t="shared" si="5"/>
        <v>goed</v>
      </c>
      <c r="Y44" s="42" t="str">
        <f t="shared" si="6"/>
        <v>Vul diameter in</v>
      </c>
      <c r="Z44" s="42" t="str">
        <f t="shared" si="7"/>
        <v>Vul R1 in</v>
      </c>
      <c r="AA44" s="42" t="str">
        <f t="shared" si="8"/>
        <v>Vul H1 in</v>
      </c>
      <c r="AB44" s="42" t="str">
        <f t="shared" si="9"/>
        <v>Vul R2 in</v>
      </c>
      <c r="AC44" s="42" t="str">
        <f t="shared" si="10"/>
        <v>Vul H2 in</v>
      </c>
      <c r="AD44" s="42" t="str">
        <f t="shared" si="11"/>
        <v>Vul nutsvoorziening in</v>
      </c>
      <c r="AE44" s="42" t="str">
        <f t="shared" si="12"/>
        <v>Nuts incorrect</v>
      </c>
      <c r="AF44" s="42" t="str">
        <f t="shared" si="13"/>
        <v>Vul A maat in</v>
      </c>
      <c r="AG44" s="42" t="str">
        <f t="shared" si="14"/>
        <v>Vul B/Sprongmaat in</v>
      </c>
      <c r="AH44" s="43" t="e">
        <f t="shared" si="15"/>
        <v>#VALUE!</v>
      </c>
      <c r="AI44" s="42" t="str">
        <f t="shared" si="16"/>
        <v>Vul C maat in</v>
      </c>
      <c r="AJ44" s="42" t="str">
        <f t="shared" si="17"/>
        <v>goed</v>
      </c>
      <c r="AK44" s="42" t="str">
        <f t="shared" si="18"/>
        <v>goed</v>
      </c>
      <c r="AL44" s="42" t="str">
        <f t="shared" si="19"/>
        <v>Vul uit 1 stuk in</v>
      </c>
      <c r="AM44" s="42" t="str">
        <f t="shared" si="20"/>
        <v>Vul trekkoord in</v>
      </c>
      <c r="AN44" s="15"/>
    </row>
    <row r="45" spans="1:40" ht="15" customHeight="1" x14ac:dyDescent="0.25">
      <c r="A45" s="11" t="str">
        <f>IF(Blad1!A27="","",Blad1!A27)</f>
        <v/>
      </c>
      <c r="B45" s="12" t="str">
        <f>IF(Blad1!B27="","",Blad1!B27)</f>
        <v/>
      </c>
      <c r="C45" s="12" t="str">
        <f>IF(Blad1!C27="","",Blad1!C27)</f>
        <v/>
      </c>
      <c r="D45" s="13" t="str">
        <f>IF(Blad1!D27="","",IF(ISNUMBER(SEARCH("ø",Blad1!D27)),Blad1!D27,"ø"&amp;Blad1!D27))</f>
        <v/>
      </c>
      <c r="E45" s="12" t="str">
        <f>IF(Blad1!E27="","",Blad1!E27)</f>
        <v/>
      </c>
      <c r="F45" s="12" t="str">
        <f>IF(Blad1!F27="","",Blad1!F27)</f>
        <v/>
      </c>
      <c r="G45" s="12" t="str">
        <f>IF(Blad1!G27="","",Blad1!G27)</f>
        <v/>
      </c>
      <c r="H45" s="12" t="str">
        <f>IF(Blad1!H27="","",Blad1!H27)</f>
        <v/>
      </c>
      <c r="I45" s="12" t="str">
        <f>IF(Blad1!I27="",IF(B45="","",IF(B45="geel","gas",IF(B45="grijs","telecom",IF(B45="groen","CAI",IF(B45="blauw","water",IF(B45="rood","elektra","")))))),Blad1!I27)</f>
        <v/>
      </c>
      <c r="J45" s="12" t="str">
        <f>IF(Blad1!J27="","",Blad1!J27)</f>
        <v/>
      </c>
      <c r="K45" s="12" t="str">
        <f>IF(Blad1!K27="","",Blad1!K27)</f>
        <v/>
      </c>
      <c r="L45" s="12" t="str">
        <f>IF(Blad1!L27="","",Blad1!L27)</f>
        <v/>
      </c>
      <c r="M45" s="12" t="str">
        <f>IF(Blad1!M27="","",Blad1!M27)</f>
        <v/>
      </c>
      <c r="N45" s="12" t="str">
        <f>IF(Blad1!N27="","",Blad1!N27)</f>
        <v/>
      </c>
      <c r="O45" s="12" t="str">
        <f>IF(Blad1!O27="","",Blad1!O27)</f>
        <v/>
      </c>
      <c r="P45" s="53"/>
      <c r="Q45" s="52" t="str">
        <f t="shared" si="0"/>
        <v>Vul gegevens in</v>
      </c>
      <c r="R45" s="50" t="str" cm="1">
        <f t="array" ref="R45">IF(Q45="","",IFERROR(INDEX(T45:AM45,MATCH(TRUE,T45:AM45&lt;&gt;"goed",0)),"goed"))</f>
        <v>Vul type in</v>
      </c>
      <c r="S45" s="42"/>
      <c r="T45" s="42" t="str">
        <f t="shared" si="1"/>
        <v>Vul type in</v>
      </c>
      <c r="U45" s="42" t="str">
        <f t="shared" si="2"/>
        <v>Vul kleur in</v>
      </c>
      <c r="V45" s="42" t="str">
        <f t="shared" si="3"/>
        <v>Vul aantal in</v>
      </c>
      <c r="W45" s="42" t="str">
        <f t="shared" si="4"/>
        <v>goed</v>
      </c>
      <c r="X45" s="42" t="str">
        <f t="shared" si="5"/>
        <v>goed</v>
      </c>
      <c r="Y45" s="42" t="str">
        <f t="shared" si="6"/>
        <v>Vul diameter in</v>
      </c>
      <c r="Z45" s="42" t="str">
        <f t="shared" si="7"/>
        <v>Vul R1 in</v>
      </c>
      <c r="AA45" s="42" t="str">
        <f t="shared" si="8"/>
        <v>Vul H1 in</v>
      </c>
      <c r="AB45" s="42" t="str">
        <f t="shared" si="9"/>
        <v>Vul R2 in</v>
      </c>
      <c r="AC45" s="42" t="str">
        <f t="shared" si="10"/>
        <v>Vul H2 in</v>
      </c>
      <c r="AD45" s="42" t="str">
        <f t="shared" si="11"/>
        <v>Vul nutsvoorziening in</v>
      </c>
      <c r="AE45" s="42" t="str">
        <f t="shared" si="12"/>
        <v>Nuts incorrect</v>
      </c>
      <c r="AF45" s="42" t="str">
        <f t="shared" si="13"/>
        <v>Vul A maat in</v>
      </c>
      <c r="AG45" s="42" t="str">
        <f t="shared" si="14"/>
        <v>Vul B/Sprongmaat in</v>
      </c>
      <c r="AH45" s="43" t="e">
        <f t="shared" si="15"/>
        <v>#VALUE!</v>
      </c>
      <c r="AI45" s="42" t="str">
        <f t="shared" si="16"/>
        <v>Vul C maat in</v>
      </c>
      <c r="AJ45" s="42" t="str">
        <f t="shared" si="17"/>
        <v>goed</v>
      </c>
      <c r="AK45" s="42" t="str">
        <f t="shared" si="18"/>
        <v>goed</v>
      </c>
      <c r="AL45" s="42" t="str">
        <f t="shared" si="19"/>
        <v>Vul uit 1 stuk in</v>
      </c>
      <c r="AM45" s="42" t="str">
        <f t="shared" si="20"/>
        <v>Vul trekkoord in</v>
      </c>
      <c r="AN45" s="15"/>
    </row>
    <row r="46" spans="1:40" ht="15" customHeight="1" x14ac:dyDescent="0.25">
      <c r="A46" s="11" t="str">
        <f>IF(Blad1!A28="","",Blad1!A28)</f>
        <v/>
      </c>
      <c r="B46" s="12" t="str">
        <f>IF(Blad1!B28="","",Blad1!B28)</f>
        <v/>
      </c>
      <c r="C46" s="12" t="str">
        <f>IF(Blad1!C28="","",Blad1!C28)</f>
        <v/>
      </c>
      <c r="D46" s="13" t="str">
        <f>IF(Blad1!D28="","",IF(ISNUMBER(SEARCH("ø",Blad1!D28)),Blad1!D28,"ø"&amp;Blad1!D28))</f>
        <v/>
      </c>
      <c r="E46" s="12" t="str">
        <f>IF(Blad1!E28="","",Blad1!E28)</f>
        <v/>
      </c>
      <c r="F46" s="12" t="str">
        <f>IF(Blad1!F28="","",Blad1!F28)</f>
        <v/>
      </c>
      <c r="G46" s="12" t="str">
        <f>IF(Blad1!G28="","",Blad1!G28)</f>
        <v/>
      </c>
      <c r="H46" s="12" t="str">
        <f>IF(Blad1!H28="","",Blad1!H28)</f>
        <v/>
      </c>
      <c r="I46" s="12" t="str">
        <f>IF(Blad1!I28="",IF(B46="","",IF(B46="geel","gas",IF(B46="grijs","telecom",IF(B46="groen","CAI",IF(B46="blauw","water",IF(B46="rood","elektra","")))))),Blad1!I28)</f>
        <v/>
      </c>
      <c r="J46" s="12" t="str">
        <f>IF(Blad1!J28="","",Blad1!J28)</f>
        <v/>
      </c>
      <c r="K46" s="12" t="str">
        <f>IF(Blad1!K28="","",Blad1!K28)</f>
        <v/>
      </c>
      <c r="L46" s="12" t="str">
        <f>IF(Blad1!L28="","",Blad1!L28)</f>
        <v/>
      </c>
      <c r="M46" s="12" t="str">
        <f>IF(Blad1!M28="","",Blad1!M28)</f>
        <v/>
      </c>
      <c r="N46" s="12" t="str">
        <f>IF(Blad1!N28="","",Blad1!N28)</f>
        <v/>
      </c>
      <c r="O46" s="12" t="str">
        <f>IF(Blad1!O28="","",Blad1!O28)</f>
        <v/>
      </c>
      <c r="P46" s="53"/>
      <c r="Q46" s="52" t="str">
        <f t="shared" si="0"/>
        <v>Vul gegevens in</v>
      </c>
      <c r="R46" s="50" t="str" cm="1">
        <f t="array" ref="R46">IF(Q46="","",IFERROR(INDEX(T46:AM46,MATCH(TRUE,T46:AM46&lt;&gt;"goed",0)),"goed"))</f>
        <v>Vul type in</v>
      </c>
      <c r="S46" s="42"/>
      <c r="T46" s="42" t="str">
        <f t="shared" si="1"/>
        <v>Vul type in</v>
      </c>
      <c r="U46" s="42" t="str">
        <f t="shared" si="2"/>
        <v>Vul kleur in</v>
      </c>
      <c r="V46" s="42" t="str">
        <f t="shared" si="3"/>
        <v>Vul aantal in</v>
      </c>
      <c r="W46" s="42" t="str">
        <f t="shared" si="4"/>
        <v>goed</v>
      </c>
      <c r="X46" s="42" t="str">
        <f t="shared" si="5"/>
        <v>goed</v>
      </c>
      <c r="Y46" s="42" t="str">
        <f t="shared" si="6"/>
        <v>Vul diameter in</v>
      </c>
      <c r="Z46" s="42" t="str">
        <f t="shared" si="7"/>
        <v>Vul R1 in</v>
      </c>
      <c r="AA46" s="42" t="str">
        <f t="shared" si="8"/>
        <v>Vul H1 in</v>
      </c>
      <c r="AB46" s="42" t="str">
        <f t="shared" si="9"/>
        <v>Vul R2 in</v>
      </c>
      <c r="AC46" s="42" t="str">
        <f t="shared" si="10"/>
        <v>Vul H2 in</v>
      </c>
      <c r="AD46" s="42" t="str">
        <f t="shared" si="11"/>
        <v>Vul nutsvoorziening in</v>
      </c>
      <c r="AE46" s="42" t="str">
        <f t="shared" si="12"/>
        <v>Nuts incorrect</v>
      </c>
      <c r="AF46" s="42" t="str">
        <f t="shared" si="13"/>
        <v>Vul A maat in</v>
      </c>
      <c r="AG46" s="42" t="str">
        <f t="shared" si="14"/>
        <v>Vul B/Sprongmaat in</v>
      </c>
      <c r="AH46" s="43" t="e">
        <f t="shared" si="15"/>
        <v>#VALUE!</v>
      </c>
      <c r="AI46" s="42" t="str">
        <f t="shared" si="16"/>
        <v>Vul C maat in</v>
      </c>
      <c r="AJ46" s="42" t="str">
        <f t="shared" si="17"/>
        <v>goed</v>
      </c>
      <c r="AK46" s="42" t="str">
        <f t="shared" si="18"/>
        <v>goed</v>
      </c>
      <c r="AL46" s="42" t="str">
        <f t="shared" si="19"/>
        <v>Vul uit 1 stuk in</v>
      </c>
      <c r="AM46" s="42" t="str">
        <f t="shared" si="20"/>
        <v>Vul trekkoord in</v>
      </c>
      <c r="AN46" s="15"/>
    </row>
    <row r="47" spans="1:40" ht="15" customHeight="1" x14ac:dyDescent="0.25">
      <c r="A47" s="11" t="str">
        <f>IF(Blad1!A29="","",Blad1!A29)</f>
        <v/>
      </c>
      <c r="B47" s="12" t="str">
        <f>IF(Blad1!B29="","",Blad1!B29)</f>
        <v/>
      </c>
      <c r="C47" s="12" t="str">
        <f>IF(Blad1!C29="","",Blad1!C29)</f>
        <v/>
      </c>
      <c r="D47" s="13" t="str">
        <f>IF(Blad1!D29="","",IF(ISNUMBER(SEARCH("ø",Blad1!D29)),Blad1!D29,"ø"&amp;Blad1!D29))</f>
        <v/>
      </c>
      <c r="E47" s="12" t="str">
        <f>IF(Blad1!E29="","",Blad1!E29)</f>
        <v/>
      </c>
      <c r="F47" s="12" t="str">
        <f>IF(Blad1!F29="","",Blad1!F29)</f>
        <v/>
      </c>
      <c r="G47" s="12" t="str">
        <f>IF(Blad1!G29="","",Blad1!G29)</f>
        <v/>
      </c>
      <c r="H47" s="12" t="str">
        <f>IF(Blad1!H29="","",Blad1!H29)</f>
        <v/>
      </c>
      <c r="I47" s="12" t="str">
        <f>IF(Blad1!I29="",IF(B47="","",IF(B47="geel","gas",IF(B47="grijs","telecom",IF(B47="groen","CAI",IF(B47="blauw","water",IF(B47="rood","elektra","")))))),Blad1!I29)</f>
        <v/>
      </c>
      <c r="J47" s="12" t="str">
        <f>IF(Blad1!J29="","",Blad1!J29)</f>
        <v/>
      </c>
      <c r="K47" s="12" t="str">
        <f>IF(Blad1!K29="","",Blad1!K29)</f>
        <v/>
      </c>
      <c r="L47" s="12" t="str">
        <f>IF(Blad1!L29="","",Blad1!L29)</f>
        <v/>
      </c>
      <c r="M47" s="12" t="str">
        <f>IF(Blad1!M29="","",Blad1!M29)</f>
        <v/>
      </c>
      <c r="N47" s="12" t="str">
        <f>IF(Blad1!N29="","",Blad1!N29)</f>
        <v/>
      </c>
      <c r="O47" s="12" t="str">
        <f>IF(Blad1!O29="","",Blad1!O29)</f>
        <v/>
      </c>
      <c r="P47" s="53"/>
      <c r="Q47" s="52" t="str">
        <f t="shared" si="0"/>
        <v>Vul gegevens in</v>
      </c>
      <c r="R47" s="50" t="str" cm="1">
        <f t="array" ref="R47">IF(Q47="","",IFERROR(INDEX(T47:AM47,MATCH(TRUE,T47:AM47&lt;&gt;"goed",0)),"goed"))</f>
        <v>Vul type in</v>
      </c>
      <c r="S47" s="42"/>
      <c r="T47" s="42" t="str">
        <f t="shared" si="1"/>
        <v>Vul type in</v>
      </c>
      <c r="U47" s="42" t="str">
        <f t="shared" si="2"/>
        <v>Vul kleur in</v>
      </c>
      <c r="V47" s="42" t="str">
        <f t="shared" si="3"/>
        <v>Vul aantal in</v>
      </c>
      <c r="W47" s="42" t="str">
        <f t="shared" si="4"/>
        <v>goed</v>
      </c>
      <c r="X47" s="42" t="str">
        <f t="shared" si="5"/>
        <v>goed</v>
      </c>
      <c r="Y47" s="42" t="str">
        <f t="shared" si="6"/>
        <v>Vul diameter in</v>
      </c>
      <c r="Z47" s="42" t="str">
        <f t="shared" si="7"/>
        <v>Vul R1 in</v>
      </c>
      <c r="AA47" s="42" t="str">
        <f t="shared" si="8"/>
        <v>Vul H1 in</v>
      </c>
      <c r="AB47" s="42" t="str">
        <f t="shared" si="9"/>
        <v>Vul R2 in</v>
      </c>
      <c r="AC47" s="42" t="str">
        <f t="shared" si="10"/>
        <v>Vul H2 in</v>
      </c>
      <c r="AD47" s="42" t="str">
        <f t="shared" si="11"/>
        <v>Vul nutsvoorziening in</v>
      </c>
      <c r="AE47" s="42" t="str">
        <f t="shared" si="12"/>
        <v>Nuts incorrect</v>
      </c>
      <c r="AF47" s="42" t="str">
        <f t="shared" si="13"/>
        <v>Vul A maat in</v>
      </c>
      <c r="AG47" s="42" t="str">
        <f t="shared" si="14"/>
        <v>Vul B/Sprongmaat in</v>
      </c>
      <c r="AH47" s="43" t="e">
        <f t="shared" si="15"/>
        <v>#VALUE!</v>
      </c>
      <c r="AI47" s="42" t="str">
        <f t="shared" si="16"/>
        <v>Vul C maat in</v>
      </c>
      <c r="AJ47" s="42" t="str">
        <f t="shared" si="17"/>
        <v>goed</v>
      </c>
      <c r="AK47" s="42" t="str">
        <f t="shared" si="18"/>
        <v>goed</v>
      </c>
      <c r="AL47" s="42" t="str">
        <f t="shared" si="19"/>
        <v>Vul uit 1 stuk in</v>
      </c>
      <c r="AM47" s="42" t="str">
        <f t="shared" si="20"/>
        <v>Vul trekkoord in</v>
      </c>
      <c r="AN47" s="15"/>
    </row>
    <row r="48" spans="1:40" ht="15" customHeight="1" x14ac:dyDescent="0.25">
      <c r="A48" s="11" t="str">
        <f>IF(Blad1!A30="","",Blad1!A30)</f>
        <v/>
      </c>
      <c r="B48" s="12" t="str">
        <f>IF(Blad1!B30="","",Blad1!B30)</f>
        <v/>
      </c>
      <c r="C48" s="12" t="str">
        <f>IF(Blad1!C30="","",Blad1!C30)</f>
        <v/>
      </c>
      <c r="D48" s="13" t="str">
        <f>IF(Blad1!D30="","",IF(ISNUMBER(SEARCH("ø",Blad1!D30)),Blad1!D30,"ø"&amp;Blad1!D30))</f>
        <v/>
      </c>
      <c r="E48" s="12" t="str">
        <f>IF(Blad1!E30="","",Blad1!E30)</f>
        <v/>
      </c>
      <c r="F48" s="12" t="str">
        <f>IF(Blad1!F30="","",Blad1!F30)</f>
        <v/>
      </c>
      <c r="G48" s="12" t="str">
        <f>IF(Blad1!G30="","",Blad1!G30)</f>
        <v/>
      </c>
      <c r="H48" s="12" t="str">
        <f>IF(Blad1!H30="","",Blad1!H30)</f>
        <v/>
      </c>
      <c r="I48" s="12" t="str">
        <f>IF(Blad1!I30="",IF(B48="","",IF(B48="geel","gas",IF(B48="grijs","telecom",IF(B48="groen","CAI",IF(B48="blauw","water",IF(B48="rood","elektra","")))))),Blad1!I30)</f>
        <v/>
      </c>
      <c r="J48" s="12" t="str">
        <f>IF(Blad1!J30="","",Blad1!J30)</f>
        <v/>
      </c>
      <c r="K48" s="12" t="str">
        <f>IF(Blad1!K30="","",Blad1!K30)</f>
        <v/>
      </c>
      <c r="L48" s="12" t="str">
        <f>IF(Blad1!L30="","",Blad1!L30)</f>
        <v/>
      </c>
      <c r="M48" s="12" t="str">
        <f>IF(Blad1!M30="","",Blad1!M30)</f>
        <v/>
      </c>
      <c r="N48" s="12" t="str">
        <f>IF(Blad1!N30="","",Blad1!N30)</f>
        <v/>
      </c>
      <c r="O48" s="12" t="str">
        <f>IF(Blad1!O30="","",Blad1!O30)</f>
        <v/>
      </c>
      <c r="P48" s="53"/>
      <c r="Q48" s="52" t="str">
        <f t="shared" si="0"/>
        <v>Vul gegevens in</v>
      </c>
      <c r="R48" s="50" t="str" cm="1">
        <f t="array" ref="R48">IF(Q48="","",IFERROR(INDEX(T48:AM48,MATCH(TRUE,T48:AM48&lt;&gt;"goed",0)),"goed"))</f>
        <v>Vul type in</v>
      </c>
      <c r="S48" s="42"/>
      <c r="T48" s="42" t="str">
        <f t="shared" si="1"/>
        <v>Vul type in</v>
      </c>
      <c r="U48" s="42" t="str">
        <f t="shared" si="2"/>
        <v>Vul kleur in</v>
      </c>
      <c r="V48" s="42" t="str">
        <f t="shared" si="3"/>
        <v>Vul aantal in</v>
      </c>
      <c r="W48" s="42" t="str">
        <f t="shared" si="4"/>
        <v>goed</v>
      </c>
      <c r="X48" s="42" t="str">
        <f t="shared" si="5"/>
        <v>goed</v>
      </c>
      <c r="Y48" s="42" t="str">
        <f t="shared" si="6"/>
        <v>Vul diameter in</v>
      </c>
      <c r="Z48" s="42" t="str">
        <f t="shared" si="7"/>
        <v>Vul R1 in</v>
      </c>
      <c r="AA48" s="42" t="str">
        <f t="shared" si="8"/>
        <v>Vul H1 in</v>
      </c>
      <c r="AB48" s="42" t="str">
        <f t="shared" si="9"/>
        <v>Vul R2 in</v>
      </c>
      <c r="AC48" s="42" t="str">
        <f t="shared" si="10"/>
        <v>Vul H2 in</v>
      </c>
      <c r="AD48" s="42" t="str">
        <f t="shared" si="11"/>
        <v>Vul nutsvoorziening in</v>
      </c>
      <c r="AE48" s="42" t="str">
        <f t="shared" si="12"/>
        <v>Nuts incorrect</v>
      </c>
      <c r="AF48" s="42" t="str">
        <f t="shared" si="13"/>
        <v>Vul A maat in</v>
      </c>
      <c r="AG48" s="42" t="str">
        <f t="shared" si="14"/>
        <v>Vul B/Sprongmaat in</v>
      </c>
      <c r="AH48" s="43" t="e">
        <f t="shared" si="15"/>
        <v>#VALUE!</v>
      </c>
      <c r="AI48" s="42" t="str">
        <f t="shared" si="16"/>
        <v>Vul C maat in</v>
      </c>
      <c r="AJ48" s="42" t="str">
        <f t="shared" si="17"/>
        <v>goed</v>
      </c>
      <c r="AK48" s="42" t="str">
        <f t="shared" si="18"/>
        <v>goed</v>
      </c>
      <c r="AL48" s="42" t="str">
        <f t="shared" si="19"/>
        <v>Vul uit 1 stuk in</v>
      </c>
      <c r="AM48" s="42" t="str">
        <f t="shared" si="20"/>
        <v>Vul trekkoord in</v>
      </c>
      <c r="AN48" s="15"/>
    </row>
    <row r="49" spans="1:40" ht="15" customHeight="1" x14ac:dyDescent="0.25">
      <c r="A49" s="11" t="str">
        <f>IF(Blad1!A31="","",Blad1!A31)</f>
        <v/>
      </c>
      <c r="B49" s="12" t="str">
        <f>IF(Blad1!B31="","",Blad1!B31)</f>
        <v/>
      </c>
      <c r="C49" s="12" t="str">
        <f>IF(Blad1!C31="","",Blad1!C31)</f>
        <v/>
      </c>
      <c r="D49" s="13" t="str">
        <f>IF(Blad1!D31="","",IF(ISNUMBER(SEARCH("ø",Blad1!D31)),Blad1!D31,"ø"&amp;Blad1!D31))</f>
        <v/>
      </c>
      <c r="E49" s="12" t="str">
        <f>IF(Blad1!E31="","",Blad1!E31)</f>
        <v/>
      </c>
      <c r="F49" s="12" t="str">
        <f>IF(Blad1!F31="","",Blad1!F31)</f>
        <v/>
      </c>
      <c r="G49" s="12" t="str">
        <f>IF(Blad1!G31="","",Blad1!G31)</f>
        <v/>
      </c>
      <c r="H49" s="12" t="str">
        <f>IF(Blad1!H31="","",Blad1!H31)</f>
        <v/>
      </c>
      <c r="I49" s="12" t="str">
        <f>IF(Blad1!I31="",IF(B49="","",IF(B49="geel","gas",IF(B49="grijs","telecom",IF(B49="groen","CAI",IF(B49="blauw","water",IF(B49="rood","elektra","")))))),Blad1!I31)</f>
        <v/>
      </c>
      <c r="J49" s="12" t="str">
        <f>IF(Blad1!J31="","",Blad1!J31)</f>
        <v/>
      </c>
      <c r="K49" s="12" t="str">
        <f>IF(Blad1!K31="","",Blad1!K31)</f>
        <v/>
      </c>
      <c r="L49" s="12" t="str">
        <f>IF(Blad1!L31="","",Blad1!L31)</f>
        <v/>
      </c>
      <c r="M49" s="12" t="str">
        <f>IF(Blad1!M31="","",Blad1!M31)</f>
        <v/>
      </c>
      <c r="N49" s="12" t="str">
        <f>IF(Blad1!N31="","",Blad1!N31)</f>
        <v/>
      </c>
      <c r="O49" s="12" t="str">
        <f>IF(Blad1!O31="","",Blad1!O31)</f>
        <v/>
      </c>
      <c r="P49" s="53"/>
      <c r="Q49" s="52" t="str">
        <f t="shared" si="0"/>
        <v>Vul gegevens in</v>
      </c>
      <c r="R49" s="50" t="str" cm="1">
        <f t="array" ref="R49">IF(Q49="","",IFERROR(INDEX(T49:AM49,MATCH(TRUE,T49:AM49&lt;&gt;"goed",0)),"goed"))</f>
        <v>Vul type in</v>
      </c>
      <c r="S49" s="42"/>
      <c r="T49" s="42" t="str">
        <f t="shared" si="1"/>
        <v>Vul type in</v>
      </c>
      <c r="U49" s="42" t="str">
        <f t="shared" si="2"/>
        <v>Vul kleur in</v>
      </c>
      <c r="V49" s="42" t="str">
        <f t="shared" si="3"/>
        <v>Vul aantal in</v>
      </c>
      <c r="W49" s="42" t="str">
        <f t="shared" si="4"/>
        <v>goed</v>
      </c>
      <c r="X49" s="42" t="str">
        <f t="shared" si="5"/>
        <v>goed</v>
      </c>
      <c r="Y49" s="42" t="str">
        <f t="shared" si="6"/>
        <v>Vul diameter in</v>
      </c>
      <c r="Z49" s="42" t="str">
        <f t="shared" si="7"/>
        <v>Vul R1 in</v>
      </c>
      <c r="AA49" s="42" t="str">
        <f t="shared" si="8"/>
        <v>Vul H1 in</v>
      </c>
      <c r="AB49" s="42" t="str">
        <f t="shared" si="9"/>
        <v>Vul R2 in</v>
      </c>
      <c r="AC49" s="42" t="str">
        <f t="shared" si="10"/>
        <v>Vul H2 in</v>
      </c>
      <c r="AD49" s="42" t="str">
        <f t="shared" si="11"/>
        <v>Vul nutsvoorziening in</v>
      </c>
      <c r="AE49" s="42" t="str">
        <f t="shared" si="12"/>
        <v>Nuts incorrect</v>
      </c>
      <c r="AF49" s="42" t="str">
        <f t="shared" si="13"/>
        <v>Vul A maat in</v>
      </c>
      <c r="AG49" s="42" t="str">
        <f t="shared" si="14"/>
        <v>Vul B/Sprongmaat in</v>
      </c>
      <c r="AH49" s="43" t="e">
        <f t="shared" si="15"/>
        <v>#VALUE!</v>
      </c>
      <c r="AI49" s="42" t="str">
        <f t="shared" si="16"/>
        <v>Vul C maat in</v>
      </c>
      <c r="AJ49" s="42" t="str">
        <f t="shared" si="17"/>
        <v>goed</v>
      </c>
      <c r="AK49" s="42" t="str">
        <f t="shared" si="18"/>
        <v>goed</v>
      </c>
      <c r="AL49" s="42" t="str">
        <f t="shared" si="19"/>
        <v>Vul uit 1 stuk in</v>
      </c>
      <c r="AM49" s="42" t="str">
        <f t="shared" si="20"/>
        <v>Vul trekkoord in</v>
      </c>
      <c r="AN49" s="15"/>
    </row>
    <row r="50" spans="1:40" ht="15" customHeight="1" x14ac:dyDescent="0.25">
      <c r="A50" s="11" t="str">
        <f>IF(Blad1!A32="","",Blad1!A32)</f>
        <v/>
      </c>
      <c r="B50" s="12" t="str">
        <f>IF(Blad1!B32="","",Blad1!B32)</f>
        <v/>
      </c>
      <c r="C50" s="12" t="str">
        <f>IF(Blad1!C32="","",Blad1!C32)</f>
        <v/>
      </c>
      <c r="D50" s="13" t="str">
        <f>IF(Blad1!D32="","",IF(ISNUMBER(SEARCH("ø",Blad1!D32)),Blad1!D32,"ø"&amp;Blad1!D32))</f>
        <v/>
      </c>
      <c r="E50" s="12" t="str">
        <f>IF(Blad1!E32="","",Blad1!E32)</f>
        <v/>
      </c>
      <c r="F50" s="12" t="str">
        <f>IF(Blad1!F32="","",Blad1!F32)</f>
        <v/>
      </c>
      <c r="G50" s="12" t="str">
        <f>IF(Blad1!G32="","",Blad1!G32)</f>
        <v/>
      </c>
      <c r="H50" s="12" t="str">
        <f>IF(Blad1!H32="","",Blad1!H32)</f>
        <v/>
      </c>
      <c r="I50" s="12" t="str">
        <f>IF(Blad1!I32="",IF(B50="","",IF(B50="geel","gas",IF(B50="grijs","telecom",IF(B50="groen","CAI",IF(B50="blauw","water",IF(B50="rood","elektra","")))))),Blad1!I32)</f>
        <v/>
      </c>
      <c r="J50" s="12" t="str">
        <f>IF(Blad1!J32="","",Blad1!J32)</f>
        <v/>
      </c>
      <c r="K50" s="12" t="str">
        <f>IF(Blad1!K32="","",Blad1!K32)</f>
        <v/>
      </c>
      <c r="L50" s="12" t="str">
        <f>IF(Blad1!L32="","",Blad1!L32)</f>
        <v/>
      </c>
      <c r="M50" s="12" t="str">
        <f>IF(Blad1!M32="","",Blad1!M32)</f>
        <v/>
      </c>
      <c r="N50" s="12" t="str">
        <f>IF(Blad1!N32="","",Blad1!N32)</f>
        <v/>
      </c>
      <c r="O50" s="12" t="str">
        <f>IF(Blad1!O32="","",Blad1!O32)</f>
        <v/>
      </c>
      <c r="P50" s="53"/>
      <c r="Q50" s="52" t="str">
        <f t="shared" si="0"/>
        <v>Vul gegevens in</v>
      </c>
      <c r="R50" s="50" t="str" cm="1">
        <f t="array" ref="R50">IF(Q50="","",IFERROR(INDEX(T50:AM50,MATCH(TRUE,T50:AM50&lt;&gt;"goed",0)),"goed"))</f>
        <v>Vul type in</v>
      </c>
      <c r="S50" s="42"/>
      <c r="T50" s="42" t="str">
        <f t="shared" si="1"/>
        <v>Vul type in</v>
      </c>
      <c r="U50" s="42" t="str">
        <f t="shared" si="2"/>
        <v>Vul kleur in</v>
      </c>
      <c r="V50" s="42" t="str">
        <f t="shared" si="3"/>
        <v>Vul aantal in</v>
      </c>
      <c r="W50" s="42" t="str">
        <f t="shared" si="4"/>
        <v>goed</v>
      </c>
      <c r="X50" s="42" t="str">
        <f t="shared" si="5"/>
        <v>goed</v>
      </c>
      <c r="Y50" s="42" t="str">
        <f t="shared" si="6"/>
        <v>Vul diameter in</v>
      </c>
      <c r="Z50" s="42" t="str">
        <f t="shared" si="7"/>
        <v>Vul R1 in</v>
      </c>
      <c r="AA50" s="42" t="str">
        <f t="shared" si="8"/>
        <v>Vul H1 in</v>
      </c>
      <c r="AB50" s="42" t="str">
        <f t="shared" si="9"/>
        <v>Vul R2 in</v>
      </c>
      <c r="AC50" s="42" t="str">
        <f t="shared" si="10"/>
        <v>Vul H2 in</v>
      </c>
      <c r="AD50" s="42" t="str">
        <f t="shared" si="11"/>
        <v>Vul nutsvoorziening in</v>
      </c>
      <c r="AE50" s="42" t="str">
        <f t="shared" si="12"/>
        <v>Nuts incorrect</v>
      </c>
      <c r="AF50" s="42" t="str">
        <f t="shared" si="13"/>
        <v>Vul A maat in</v>
      </c>
      <c r="AG50" s="42" t="str">
        <f t="shared" si="14"/>
        <v>Vul B/Sprongmaat in</v>
      </c>
      <c r="AH50" s="43" t="e">
        <f t="shared" si="15"/>
        <v>#VALUE!</v>
      </c>
      <c r="AI50" s="42" t="str">
        <f t="shared" si="16"/>
        <v>Vul C maat in</v>
      </c>
      <c r="AJ50" s="42" t="str">
        <f t="shared" si="17"/>
        <v>goed</v>
      </c>
      <c r="AK50" s="42" t="str">
        <f t="shared" si="18"/>
        <v>goed</v>
      </c>
      <c r="AL50" s="42" t="str">
        <f t="shared" si="19"/>
        <v>Vul uit 1 stuk in</v>
      </c>
      <c r="AM50" s="42" t="str">
        <f t="shared" si="20"/>
        <v>Vul trekkoord in</v>
      </c>
      <c r="AN50" s="15"/>
    </row>
    <row r="51" spans="1:40" ht="15" customHeight="1" x14ac:dyDescent="0.25">
      <c r="A51" s="11" t="str">
        <f>IF(Blad1!A33="","",Blad1!A33)</f>
        <v/>
      </c>
      <c r="B51" s="12" t="str">
        <f>IF(Blad1!B33="","",Blad1!B33)</f>
        <v/>
      </c>
      <c r="C51" s="12" t="str">
        <f>IF(Blad1!C33="","",Blad1!C33)</f>
        <v/>
      </c>
      <c r="D51" s="13" t="str">
        <f>IF(Blad1!D33="","",IF(ISNUMBER(SEARCH("ø",Blad1!D33)),Blad1!D33,"ø"&amp;Blad1!D33))</f>
        <v/>
      </c>
      <c r="E51" s="12" t="str">
        <f>IF(Blad1!E33="","",Blad1!E33)</f>
        <v/>
      </c>
      <c r="F51" s="12" t="str">
        <f>IF(Blad1!F33="","",Blad1!F33)</f>
        <v/>
      </c>
      <c r="G51" s="12" t="str">
        <f>IF(Blad1!G33="","",Blad1!G33)</f>
        <v/>
      </c>
      <c r="H51" s="12" t="str">
        <f>IF(Blad1!H33="","",Blad1!H33)</f>
        <v/>
      </c>
      <c r="I51" s="12" t="str">
        <f>IF(Blad1!I33="",IF(B51="","",IF(B51="geel","gas",IF(B51="grijs","telecom",IF(B51="groen","CAI",IF(B51="blauw","water",IF(B51="rood","elektra","")))))),Blad1!I33)</f>
        <v/>
      </c>
      <c r="J51" s="12" t="str">
        <f>IF(Blad1!J33="","",Blad1!J33)</f>
        <v/>
      </c>
      <c r="K51" s="12" t="str">
        <f>IF(Blad1!K33="","",Blad1!K33)</f>
        <v/>
      </c>
      <c r="L51" s="12" t="str">
        <f>IF(Blad1!L33="","",Blad1!L33)</f>
        <v/>
      </c>
      <c r="M51" s="12" t="str">
        <f>IF(Blad1!M33="","",Blad1!M33)</f>
        <v/>
      </c>
      <c r="N51" s="12" t="str">
        <f>IF(Blad1!N33="","",Blad1!N33)</f>
        <v/>
      </c>
      <c r="O51" s="12" t="str">
        <f>IF(Blad1!O33="","",Blad1!O33)</f>
        <v/>
      </c>
      <c r="P51" s="53"/>
      <c r="Q51" s="52" t="str">
        <f t="shared" si="0"/>
        <v>Vul gegevens in</v>
      </c>
      <c r="R51" s="50" t="str" cm="1">
        <f t="array" ref="R51">IF(Q51="","",IFERROR(INDEX(T51:AM51,MATCH(TRUE,T51:AM51&lt;&gt;"goed",0)),"goed"))</f>
        <v>Vul type in</v>
      </c>
      <c r="S51" s="42"/>
      <c r="T51" s="42" t="str">
        <f t="shared" si="1"/>
        <v>Vul type in</v>
      </c>
      <c r="U51" s="42" t="str">
        <f t="shared" si="2"/>
        <v>Vul kleur in</v>
      </c>
      <c r="V51" s="42" t="str">
        <f t="shared" si="3"/>
        <v>Vul aantal in</v>
      </c>
      <c r="W51" s="42" t="str">
        <f t="shared" si="4"/>
        <v>goed</v>
      </c>
      <c r="X51" s="42" t="str">
        <f t="shared" si="5"/>
        <v>goed</v>
      </c>
      <c r="Y51" s="42" t="str">
        <f t="shared" si="6"/>
        <v>Vul diameter in</v>
      </c>
      <c r="Z51" s="42" t="str">
        <f t="shared" si="7"/>
        <v>Vul R1 in</v>
      </c>
      <c r="AA51" s="42" t="str">
        <f t="shared" si="8"/>
        <v>Vul H1 in</v>
      </c>
      <c r="AB51" s="42" t="str">
        <f t="shared" si="9"/>
        <v>Vul R2 in</v>
      </c>
      <c r="AC51" s="42" t="str">
        <f t="shared" si="10"/>
        <v>Vul H2 in</v>
      </c>
      <c r="AD51" s="42" t="str">
        <f t="shared" si="11"/>
        <v>Vul nutsvoorziening in</v>
      </c>
      <c r="AE51" s="42" t="str">
        <f t="shared" si="12"/>
        <v>Nuts incorrect</v>
      </c>
      <c r="AF51" s="42" t="str">
        <f t="shared" si="13"/>
        <v>Vul A maat in</v>
      </c>
      <c r="AG51" s="42" t="str">
        <f t="shared" si="14"/>
        <v>Vul B/Sprongmaat in</v>
      </c>
      <c r="AH51" s="43" t="e">
        <f t="shared" si="15"/>
        <v>#VALUE!</v>
      </c>
      <c r="AI51" s="42" t="str">
        <f t="shared" si="16"/>
        <v>Vul C maat in</v>
      </c>
      <c r="AJ51" s="42" t="str">
        <f t="shared" si="17"/>
        <v>goed</v>
      </c>
      <c r="AK51" s="42" t="str">
        <f t="shared" si="18"/>
        <v>goed</v>
      </c>
      <c r="AL51" s="42" t="str">
        <f t="shared" si="19"/>
        <v>Vul uit 1 stuk in</v>
      </c>
      <c r="AM51" s="42" t="str">
        <f t="shared" si="20"/>
        <v>Vul trekkoord in</v>
      </c>
      <c r="AN51" s="15"/>
    </row>
    <row r="52" spans="1:40" ht="15" customHeight="1" x14ac:dyDescent="0.25">
      <c r="A52" s="11" t="str">
        <f>IF(Blad1!A34="","",Blad1!A34)</f>
        <v/>
      </c>
      <c r="B52" s="12" t="str">
        <f>IF(Blad1!B34="","",Blad1!B34)</f>
        <v/>
      </c>
      <c r="C52" s="12" t="str">
        <f>IF(Blad1!C34="","",Blad1!C34)</f>
        <v/>
      </c>
      <c r="D52" s="13" t="str">
        <f>IF(Blad1!D34="","",IF(ISNUMBER(SEARCH("ø",Blad1!D34)),Blad1!D34,"ø"&amp;Blad1!D34))</f>
        <v/>
      </c>
      <c r="E52" s="12" t="str">
        <f>IF(Blad1!E34="","",Blad1!E34)</f>
        <v/>
      </c>
      <c r="F52" s="12" t="str">
        <f>IF(Blad1!F34="","",Blad1!F34)</f>
        <v/>
      </c>
      <c r="G52" s="12" t="str">
        <f>IF(Blad1!G34="","",Blad1!G34)</f>
        <v/>
      </c>
      <c r="H52" s="12" t="str">
        <f>IF(Blad1!H34="","",Blad1!H34)</f>
        <v/>
      </c>
      <c r="I52" s="12" t="str">
        <f>IF(Blad1!I34="",IF(B52="","",IF(B52="geel","gas",IF(B52="grijs","telecom",IF(B52="groen","CAI",IF(B52="blauw","water",IF(B52="rood","elektra","")))))),Blad1!I34)</f>
        <v/>
      </c>
      <c r="J52" s="12" t="str">
        <f>IF(Blad1!J34="","",Blad1!J34)</f>
        <v/>
      </c>
      <c r="K52" s="12" t="str">
        <f>IF(Blad1!K34="","",Blad1!K34)</f>
        <v/>
      </c>
      <c r="L52" s="12" t="str">
        <f>IF(Blad1!L34="","",Blad1!L34)</f>
        <v/>
      </c>
      <c r="M52" s="12" t="str">
        <f>IF(Blad1!M34="","",Blad1!M34)</f>
        <v/>
      </c>
      <c r="N52" s="12" t="str">
        <f>IF(Blad1!N34="","",Blad1!N34)</f>
        <v/>
      </c>
      <c r="O52" s="12" t="str">
        <f>IF(Blad1!O34="","",Blad1!O34)</f>
        <v/>
      </c>
      <c r="P52" s="53"/>
      <c r="Q52" s="52" t="str">
        <f t="shared" si="0"/>
        <v>Vul gegevens in</v>
      </c>
      <c r="R52" s="50" t="str" cm="1">
        <f t="array" ref="R52">IF(Q52="","",IFERROR(INDEX(T52:AM52,MATCH(TRUE,T52:AM52&lt;&gt;"goed",0)),"goed"))</f>
        <v>Vul type in</v>
      </c>
      <c r="S52" s="42"/>
      <c r="T52" s="42" t="str">
        <f t="shared" si="1"/>
        <v>Vul type in</v>
      </c>
      <c r="U52" s="42" t="str">
        <f t="shared" si="2"/>
        <v>Vul kleur in</v>
      </c>
      <c r="V52" s="42" t="str">
        <f t="shared" si="3"/>
        <v>Vul aantal in</v>
      </c>
      <c r="W52" s="42" t="str">
        <f t="shared" si="4"/>
        <v>goed</v>
      </c>
      <c r="X52" s="42" t="str">
        <f t="shared" si="5"/>
        <v>goed</v>
      </c>
      <c r="Y52" s="42" t="str">
        <f t="shared" si="6"/>
        <v>Vul diameter in</v>
      </c>
      <c r="Z52" s="42" t="str">
        <f t="shared" si="7"/>
        <v>Vul R1 in</v>
      </c>
      <c r="AA52" s="42" t="str">
        <f t="shared" si="8"/>
        <v>Vul H1 in</v>
      </c>
      <c r="AB52" s="42" t="str">
        <f t="shared" si="9"/>
        <v>Vul R2 in</v>
      </c>
      <c r="AC52" s="42" t="str">
        <f t="shared" si="10"/>
        <v>Vul H2 in</v>
      </c>
      <c r="AD52" s="42" t="str">
        <f t="shared" si="11"/>
        <v>Vul nutsvoorziening in</v>
      </c>
      <c r="AE52" s="42" t="str">
        <f t="shared" si="12"/>
        <v>Nuts incorrect</v>
      </c>
      <c r="AF52" s="42" t="str">
        <f t="shared" si="13"/>
        <v>Vul A maat in</v>
      </c>
      <c r="AG52" s="42" t="str">
        <f t="shared" si="14"/>
        <v>Vul B/Sprongmaat in</v>
      </c>
      <c r="AH52" s="43" t="e">
        <f t="shared" si="15"/>
        <v>#VALUE!</v>
      </c>
      <c r="AI52" s="42" t="str">
        <f t="shared" si="16"/>
        <v>Vul C maat in</v>
      </c>
      <c r="AJ52" s="42" t="str">
        <f t="shared" si="17"/>
        <v>goed</v>
      </c>
      <c r="AK52" s="42" t="str">
        <f t="shared" si="18"/>
        <v>goed</v>
      </c>
      <c r="AL52" s="42" t="str">
        <f t="shared" si="19"/>
        <v>Vul uit 1 stuk in</v>
      </c>
      <c r="AM52" s="42" t="str">
        <f t="shared" si="20"/>
        <v>Vul trekkoord in</v>
      </c>
      <c r="AN52" s="15"/>
    </row>
    <row r="53" spans="1:40" ht="15" customHeight="1" x14ac:dyDescent="0.25">
      <c r="A53" s="11" t="str">
        <f>IF(Blad1!A35="","",Blad1!A35)</f>
        <v/>
      </c>
      <c r="B53" s="12" t="str">
        <f>IF(Blad1!B35="","",Blad1!B35)</f>
        <v/>
      </c>
      <c r="C53" s="12" t="str">
        <f>IF(Blad1!C35="","",Blad1!C35)</f>
        <v/>
      </c>
      <c r="D53" s="13" t="str">
        <f>IF(Blad1!D35="","",IF(ISNUMBER(SEARCH("ø",Blad1!D35)),Blad1!D35,"ø"&amp;Blad1!D35))</f>
        <v/>
      </c>
      <c r="E53" s="12" t="str">
        <f>IF(Blad1!E35="","",Blad1!E35)</f>
        <v/>
      </c>
      <c r="F53" s="12" t="str">
        <f>IF(Blad1!F35="","",Blad1!F35)</f>
        <v/>
      </c>
      <c r="G53" s="12" t="str">
        <f>IF(Blad1!G35="","",Blad1!G35)</f>
        <v/>
      </c>
      <c r="H53" s="12" t="str">
        <f>IF(Blad1!H35="","",Blad1!H35)</f>
        <v/>
      </c>
      <c r="I53" s="12" t="str">
        <f>IF(Blad1!I35="",IF(B53="","",IF(B53="geel","gas",IF(B53="grijs","telecom",IF(B53="groen","CAI",IF(B53="blauw","water",IF(B53="rood","elektra","")))))),Blad1!I35)</f>
        <v/>
      </c>
      <c r="J53" s="12" t="str">
        <f>IF(Blad1!J35="","",Blad1!J35)</f>
        <v/>
      </c>
      <c r="K53" s="12" t="str">
        <f>IF(Blad1!K35="","",Blad1!K35)</f>
        <v/>
      </c>
      <c r="L53" s="12" t="str">
        <f>IF(Blad1!L35="","",Blad1!L35)</f>
        <v/>
      </c>
      <c r="M53" s="12" t="str">
        <f>IF(Blad1!M35="","",Blad1!M35)</f>
        <v/>
      </c>
      <c r="N53" s="12" t="str">
        <f>IF(Blad1!N35="","",Blad1!N35)</f>
        <v/>
      </c>
      <c r="O53" s="12" t="str">
        <f>IF(Blad1!O35="","",Blad1!O35)</f>
        <v/>
      </c>
      <c r="P53" s="53"/>
      <c r="Q53" s="52" t="str">
        <f t="shared" si="0"/>
        <v>Vul gegevens in</v>
      </c>
      <c r="R53" s="50" t="str" cm="1">
        <f t="array" ref="R53">IF(Q53="","",IFERROR(INDEX(T53:AM53,MATCH(TRUE,T53:AM53&lt;&gt;"goed",0)),"goed"))</f>
        <v>Vul type in</v>
      </c>
      <c r="S53" s="42"/>
      <c r="T53" s="42" t="str">
        <f t="shared" si="1"/>
        <v>Vul type in</v>
      </c>
      <c r="U53" s="42" t="str">
        <f t="shared" si="2"/>
        <v>Vul kleur in</v>
      </c>
      <c r="V53" s="42" t="str">
        <f t="shared" si="3"/>
        <v>Vul aantal in</v>
      </c>
      <c r="W53" s="42" t="str">
        <f t="shared" si="4"/>
        <v>goed</v>
      </c>
      <c r="X53" s="42" t="str">
        <f t="shared" si="5"/>
        <v>goed</v>
      </c>
      <c r="Y53" s="42" t="str">
        <f t="shared" si="6"/>
        <v>Vul diameter in</v>
      </c>
      <c r="Z53" s="42" t="str">
        <f t="shared" si="7"/>
        <v>Vul R1 in</v>
      </c>
      <c r="AA53" s="42" t="str">
        <f t="shared" si="8"/>
        <v>Vul H1 in</v>
      </c>
      <c r="AB53" s="42" t="str">
        <f t="shared" si="9"/>
        <v>Vul R2 in</v>
      </c>
      <c r="AC53" s="42" t="str">
        <f t="shared" si="10"/>
        <v>Vul H2 in</v>
      </c>
      <c r="AD53" s="42" t="str">
        <f t="shared" si="11"/>
        <v>Vul nutsvoorziening in</v>
      </c>
      <c r="AE53" s="42" t="str">
        <f t="shared" si="12"/>
        <v>Nuts incorrect</v>
      </c>
      <c r="AF53" s="42" t="str">
        <f t="shared" si="13"/>
        <v>Vul A maat in</v>
      </c>
      <c r="AG53" s="42" t="str">
        <f t="shared" si="14"/>
        <v>Vul B/Sprongmaat in</v>
      </c>
      <c r="AH53" s="43" t="e">
        <f t="shared" si="15"/>
        <v>#VALUE!</v>
      </c>
      <c r="AI53" s="42" t="str">
        <f t="shared" si="16"/>
        <v>Vul C maat in</v>
      </c>
      <c r="AJ53" s="42" t="str">
        <f t="shared" si="17"/>
        <v>goed</v>
      </c>
      <c r="AK53" s="42" t="str">
        <f t="shared" si="18"/>
        <v>goed</v>
      </c>
      <c r="AL53" s="42" t="str">
        <f t="shared" si="19"/>
        <v>Vul uit 1 stuk in</v>
      </c>
      <c r="AM53" s="42" t="str">
        <f t="shared" si="20"/>
        <v>Vul trekkoord in</v>
      </c>
      <c r="AN53" s="15"/>
    </row>
    <row r="54" spans="1:40" ht="15" customHeight="1" x14ac:dyDescent="0.25">
      <c r="A54" s="11" t="str">
        <f>IF(Blad1!A36="","",Blad1!A36)</f>
        <v/>
      </c>
      <c r="B54" s="12" t="str">
        <f>IF(Blad1!B36="","",Blad1!B36)</f>
        <v/>
      </c>
      <c r="C54" s="12" t="str">
        <f>IF(Blad1!C36="","",Blad1!C36)</f>
        <v/>
      </c>
      <c r="D54" s="13" t="str">
        <f>IF(Blad1!D36="","",IF(ISNUMBER(SEARCH("ø",Blad1!D36)),Blad1!D36,"ø"&amp;Blad1!D36))</f>
        <v/>
      </c>
      <c r="E54" s="12" t="str">
        <f>IF(Blad1!E36="","",Blad1!E36)</f>
        <v/>
      </c>
      <c r="F54" s="12" t="str">
        <f>IF(Blad1!F36="","",Blad1!F36)</f>
        <v/>
      </c>
      <c r="G54" s="12" t="str">
        <f>IF(Blad1!G36="","",Blad1!G36)</f>
        <v/>
      </c>
      <c r="H54" s="12" t="str">
        <f>IF(Blad1!H36="","",Blad1!H36)</f>
        <v/>
      </c>
      <c r="I54" s="12" t="str">
        <f>IF(Blad1!I36="",IF(B54="","",IF(B54="geel","gas",IF(B54="grijs","telecom",IF(B54="groen","CAI",IF(B54="blauw","water",IF(B54="rood","elektra","")))))),Blad1!I36)</f>
        <v/>
      </c>
      <c r="J54" s="12" t="str">
        <f>IF(Blad1!J36="","",Blad1!J36)</f>
        <v/>
      </c>
      <c r="K54" s="12" t="str">
        <f>IF(Blad1!K36="","",Blad1!K36)</f>
        <v/>
      </c>
      <c r="L54" s="12" t="str">
        <f>IF(Blad1!L36="","",Blad1!L36)</f>
        <v/>
      </c>
      <c r="M54" s="12" t="str">
        <f>IF(Blad1!M36="","",Blad1!M36)</f>
        <v/>
      </c>
      <c r="N54" s="12" t="str">
        <f>IF(Blad1!N36="","",Blad1!N36)</f>
        <v/>
      </c>
      <c r="O54" s="12" t="str">
        <f>IF(Blad1!O36="","",Blad1!O36)</f>
        <v/>
      </c>
      <c r="P54" s="53"/>
      <c r="Q54" s="52" t="str">
        <f t="shared" si="0"/>
        <v>Vul gegevens in</v>
      </c>
      <c r="R54" s="50" t="str" cm="1">
        <f t="array" ref="R54">IF(Q54="","",IFERROR(INDEX(T54:AM54,MATCH(TRUE,T54:AM54&lt;&gt;"goed",0)),"goed"))</f>
        <v>Vul type in</v>
      </c>
      <c r="S54" s="42"/>
      <c r="T54" s="42" t="str">
        <f t="shared" si="1"/>
        <v>Vul type in</v>
      </c>
      <c r="U54" s="42" t="str">
        <f t="shared" si="2"/>
        <v>Vul kleur in</v>
      </c>
      <c r="V54" s="42" t="str">
        <f t="shared" si="3"/>
        <v>Vul aantal in</v>
      </c>
      <c r="W54" s="42" t="str">
        <f t="shared" si="4"/>
        <v>goed</v>
      </c>
      <c r="X54" s="42" t="str">
        <f t="shared" si="5"/>
        <v>goed</v>
      </c>
      <c r="Y54" s="42" t="str">
        <f t="shared" si="6"/>
        <v>Vul diameter in</v>
      </c>
      <c r="Z54" s="42" t="str">
        <f t="shared" si="7"/>
        <v>Vul R1 in</v>
      </c>
      <c r="AA54" s="42" t="str">
        <f t="shared" si="8"/>
        <v>Vul H1 in</v>
      </c>
      <c r="AB54" s="42" t="str">
        <f t="shared" si="9"/>
        <v>Vul R2 in</v>
      </c>
      <c r="AC54" s="42" t="str">
        <f t="shared" si="10"/>
        <v>Vul H2 in</v>
      </c>
      <c r="AD54" s="42" t="str">
        <f t="shared" si="11"/>
        <v>Vul nutsvoorziening in</v>
      </c>
      <c r="AE54" s="42" t="str">
        <f t="shared" si="12"/>
        <v>Nuts incorrect</v>
      </c>
      <c r="AF54" s="42" t="str">
        <f t="shared" si="13"/>
        <v>Vul A maat in</v>
      </c>
      <c r="AG54" s="42" t="str">
        <f t="shared" si="14"/>
        <v>Vul B/Sprongmaat in</v>
      </c>
      <c r="AH54" s="43" t="e">
        <f t="shared" si="15"/>
        <v>#VALUE!</v>
      </c>
      <c r="AI54" s="42" t="str">
        <f t="shared" si="16"/>
        <v>Vul C maat in</v>
      </c>
      <c r="AJ54" s="42" t="str">
        <f t="shared" si="17"/>
        <v>goed</v>
      </c>
      <c r="AK54" s="42" t="str">
        <f t="shared" si="18"/>
        <v>goed</v>
      </c>
      <c r="AL54" s="42" t="str">
        <f t="shared" si="19"/>
        <v>Vul uit 1 stuk in</v>
      </c>
      <c r="AM54" s="42" t="str">
        <f t="shared" si="20"/>
        <v>Vul trekkoord in</v>
      </c>
      <c r="AN54" s="15"/>
    </row>
    <row r="55" spans="1:40" ht="15" customHeight="1" x14ac:dyDescent="0.25">
      <c r="A55" s="11" t="str">
        <f>IF(Blad1!A37="","",Blad1!A37)</f>
        <v/>
      </c>
      <c r="B55" s="12" t="str">
        <f>IF(Blad1!B37="","",Blad1!B37)</f>
        <v/>
      </c>
      <c r="C55" s="12" t="str">
        <f>IF(Blad1!C37="","",Blad1!C37)</f>
        <v/>
      </c>
      <c r="D55" s="13" t="str">
        <f>IF(Blad1!D37="","",IF(ISNUMBER(SEARCH("ø",Blad1!D37)),Blad1!D37,"ø"&amp;Blad1!D37))</f>
        <v/>
      </c>
      <c r="E55" s="12" t="str">
        <f>IF(Blad1!E37="","",Blad1!E37)</f>
        <v/>
      </c>
      <c r="F55" s="12" t="str">
        <f>IF(Blad1!F37="","",Blad1!F37)</f>
        <v/>
      </c>
      <c r="G55" s="12" t="str">
        <f>IF(Blad1!G37="","",Blad1!G37)</f>
        <v/>
      </c>
      <c r="H55" s="12" t="str">
        <f>IF(Blad1!H37="","",Blad1!H37)</f>
        <v/>
      </c>
      <c r="I55" s="12" t="str">
        <f>IF(Blad1!I37="",IF(B55="","",IF(B55="geel","gas",IF(B55="grijs","telecom",IF(B55="groen","CAI",IF(B55="blauw","water",IF(B55="rood","elektra","")))))),Blad1!I37)</f>
        <v/>
      </c>
      <c r="J55" s="12" t="str">
        <f>IF(Blad1!J37="","",Blad1!J37)</f>
        <v/>
      </c>
      <c r="K55" s="12" t="str">
        <f>IF(Blad1!K37="","",Blad1!K37)</f>
        <v/>
      </c>
      <c r="L55" s="12" t="str">
        <f>IF(Blad1!L37="","",Blad1!L37)</f>
        <v/>
      </c>
      <c r="M55" s="12" t="str">
        <f>IF(Blad1!M37="","",Blad1!M37)</f>
        <v/>
      </c>
      <c r="N55" s="12" t="str">
        <f>IF(Blad1!N37="","",Blad1!N37)</f>
        <v/>
      </c>
      <c r="O55" s="12" t="str">
        <f>IF(Blad1!O37="","",Blad1!O37)</f>
        <v/>
      </c>
      <c r="P55" s="53"/>
      <c r="Q55" s="52" t="str">
        <f t="shared" si="0"/>
        <v>Vul gegevens in</v>
      </c>
      <c r="R55" s="50" t="str" cm="1">
        <f t="array" ref="R55">IF(Q55="","",IFERROR(INDEX(T55:AM55,MATCH(TRUE,T55:AM55&lt;&gt;"goed",0)),"goed"))</f>
        <v>Vul type in</v>
      </c>
      <c r="S55" s="42"/>
      <c r="T55" s="42" t="str">
        <f t="shared" si="1"/>
        <v>Vul type in</v>
      </c>
      <c r="U55" s="42" t="str">
        <f t="shared" si="2"/>
        <v>Vul kleur in</v>
      </c>
      <c r="V55" s="42" t="str">
        <f t="shared" si="3"/>
        <v>Vul aantal in</v>
      </c>
      <c r="W55" s="42" t="str">
        <f t="shared" si="4"/>
        <v>goed</v>
      </c>
      <c r="X55" s="42" t="str">
        <f t="shared" si="5"/>
        <v>goed</v>
      </c>
      <c r="Y55" s="42" t="str">
        <f t="shared" si="6"/>
        <v>Vul diameter in</v>
      </c>
      <c r="Z55" s="42" t="str">
        <f t="shared" si="7"/>
        <v>Vul R1 in</v>
      </c>
      <c r="AA55" s="42" t="str">
        <f t="shared" si="8"/>
        <v>Vul H1 in</v>
      </c>
      <c r="AB55" s="42" t="str">
        <f t="shared" si="9"/>
        <v>Vul R2 in</v>
      </c>
      <c r="AC55" s="42" t="str">
        <f t="shared" si="10"/>
        <v>Vul H2 in</v>
      </c>
      <c r="AD55" s="42" t="str">
        <f t="shared" si="11"/>
        <v>Vul nutsvoorziening in</v>
      </c>
      <c r="AE55" s="42" t="str">
        <f t="shared" si="12"/>
        <v>Nuts incorrect</v>
      </c>
      <c r="AF55" s="42" t="str">
        <f t="shared" si="13"/>
        <v>Vul A maat in</v>
      </c>
      <c r="AG55" s="42" t="str">
        <f t="shared" si="14"/>
        <v>Vul B/Sprongmaat in</v>
      </c>
      <c r="AH55" s="43" t="e">
        <f t="shared" si="15"/>
        <v>#VALUE!</v>
      </c>
      <c r="AI55" s="42" t="str">
        <f t="shared" si="16"/>
        <v>Vul C maat in</v>
      </c>
      <c r="AJ55" s="42" t="str">
        <f t="shared" si="17"/>
        <v>goed</v>
      </c>
      <c r="AK55" s="42" t="str">
        <f t="shared" si="18"/>
        <v>goed</v>
      </c>
      <c r="AL55" s="42" t="str">
        <f t="shared" si="19"/>
        <v>Vul uit 1 stuk in</v>
      </c>
      <c r="AM55" s="42" t="str">
        <f t="shared" si="20"/>
        <v>Vul trekkoord in</v>
      </c>
      <c r="AN55" s="15"/>
    </row>
    <row r="56" spans="1:40" ht="15" customHeight="1" x14ac:dyDescent="0.25">
      <c r="A56" s="11" t="str">
        <f>IF(Blad1!A38="","",Blad1!A38)</f>
        <v/>
      </c>
      <c r="B56" s="12" t="str">
        <f>IF(Blad1!B38="","",Blad1!B38)</f>
        <v/>
      </c>
      <c r="C56" s="12" t="str">
        <f>IF(Blad1!C38="","",Blad1!C38)</f>
        <v/>
      </c>
      <c r="D56" s="13" t="str">
        <f>IF(Blad1!D38="","",IF(ISNUMBER(SEARCH("ø",Blad1!D38)),Blad1!D38,"ø"&amp;Blad1!D38))</f>
        <v/>
      </c>
      <c r="E56" s="12" t="str">
        <f>IF(Blad1!E38="","",Blad1!E38)</f>
        <v/>
      </c>
      <c r="F56" s="12" t="str">
        <f>IF(Blad1!F38="","",Blad1!F38)</f>
        <v/>
      </c>
      <c r="G56" s="12" t="str">
        <f>IF(Blad1!G38="","",Blad1!G38)</f>
        <v/>
      </c>
      <c r="H56" s="12" t="str">
        <f>IF(Blad1!H38="","",Blad1!H38)</f>
        <v/>
      </c>
      <c r="I56" s="12" t="str">
        <f>IF(Blad1!I38="",IF(B56="","",IF(B56="geel","gas",IF(B56="grijs","telecom",IF(B56="groen","CAI",IF(B56="blauw","water",IF(B56="rood","elektra","")))))),Blad1!I38)</f>
        <v/>
      </c>
      <c r="J56" s="12" t="str">
        <f>IF(Blad1!J38="","",Blad1!J38)</f>
        <v/>
      </c>
      <c r="K56" s="12" t="str">
        <f>IF(Blad1!K38="","",Blad1!K38)</f>
        <v/>
      </c>
      <c r="L56" s="12" t="str">
        <f>IF(Blad1!L38="","",Blad1!L38)</f>
        <v/>
      </c>
      <c r="M56" s="12" t="str">
        <f>IF(Blad1!M38="","",Blad1!M38)</f>
        <v/>
      </c>
      <c r="N56" s="12" t="str">
        <f>IF(Blad1!N38="","",Blad1!N38)</f>
        <v/>
      </c>
      <c r="O56" s="12" t="str">
        <f>IF(Blad1!O38="","",Blad1!O38)</f>
        <v/>
      </c>
      <c r="P56" s="53"/>
      <c r="Q56" s="52" t="str">
        <f t="shared" si="0"/>
        <v>Vul gegevens in</v>
      </c>
      <c r="R56" s="50" t="str" cm="1">
        <f t="array" ref="R56">IF(Q56="","",IFERROR(INDEX(T56:AM56,MATCH(TRUE,T56:AM56&lt;&gt;"goed",0)),"goed"))</f>
        <v>Vul type in</v>
      </c>
      <c r="S56" s="42"/>
      <c r="T56" s="42" t="str">
        <f t="shared" si="1"/>
        <v>Vul type in</v>
      </c>
      <c r="U56" s="42" t="str">
        <f t="shared" si="2"/>
        <v>Vul kleur in</v>
      </c>
      <c r="V56" s="42" t="str">
        <f t="shared" si="3"/>
        <v>Vul aantal in</v>
      </c>
      <c r="W56" s="42" t="str">
        <f t="shared" si="4"/>
        <v>goed</v>
      </c>
      <c r="X56" s="42" t="str">
        <f t="shared" si="5"/>
        <v>goed</v>
      </c>
      <c r="Y56" s="42" t="str">
        <f t="shared" si="6"/>
        <v>Vul diameter in</v>
      </c>
      <c r="Z56" s="42" t="str">
        <f t="shared" si="7"/>
        <v>Vul R1 in</v>
      </c>
      <c r="AA56" s="42" t="str">
        <f t="shared" si="8"/>
        <v>Vul H1 in</v>
      </c>
      <c r="AB56" s="42" t="str">
        <f t="shared" si="9"/>
        <v>Vul R2 in</v>
      </c>
      <c r="AC56" s="42" t="str">
        <f t="shared" si="10"/>
        <v>Vul H2 in</v>
      </c>
      <c r="AD56" s="42" t="str">
        <f t="shared" si="11"/>
        <v>Vul nutsvoorziening in</v>
      </c>
      <c r="AE56" s="42" t="str">
        <f t="shared" si="12"/>
        <v>Nuts incorrect</v>
      </c>
      <c r="AF56" s="42" t="str">
        <f t="shared" si="13"/>
        <v>Vul A maat in</v>
      </c>
      <c r="AG56" s="42" t="str">
        <f t="shared" si="14"/>
        <v>Vul B/Sprongmaat in</v>
      </c>
      <c r="AH56" s="43" t="e">
        <f t="shared" si="15"/>
        <v>#VALUE!</v>
      </c>
      <c r="AI56" s="42" t="str">
        <f t="shared" si="16"/>
        <v>Vul C maat in</v>
      </c>
      <c r="AJ56" s="42" t="str">
        <f t="shared" si="17"/>
        <v>goed</v>
      </c>
      <c r="AK56" s="42" t="str">
        <f t="shared" si="18"/>
        <v>goed</v>
      </c>
      <c r="AL56" s="42" t="str">
        <f t="shared" si="19"/>
        <v>Vul uit 1 stuk in</v>
      </c>
      <c r="AM56" s="42" t="str">
        <f t="shared" si="20"/>
        <v>Vul trekkoord in</v>
      </c>
      <c r="AN56" s="15"/>
    </row>
    <row r="57" spans="1:40" ht="15" customHeight="1" x14ac:dyDescent="0.25">
      <c r="A57" s="11" t="str">
        <f>IF(Blad1!A39="","",Blad1!A39)</f>
        <v/>
      </c>
      <c r="B57" s="12" t="str">
        <f>IF(Blad1!B39="","",Blad1!B39)</f>
        <v/>
      </c>
      <c r="C57" s="12" t="str">
        <f>IF(Blad1!C39="","",Blad1!C39)</f>
        <v/>
      </c>
      <c r="D57" s="13" t="str">
        <f>IF(Blad1!D39="","",IF(ISNUMBER(SEARCH("ø",Blad1!D39)),Blad1!D39,"ø"&amp;Blad1!D39))</f>
        <v/>
      </c>
      <c r="E57" s="12" t="str">
        <f>IF(Blad1!E39="","",Blad1!E39)</f>
        <v/>
      </c>
      <c r="F57" s="12" t="str">
        <f>IF(Blad1!F39="","",Blad1!F39)</f>
        <v/>
      </c>
      <c r="G57" s="12" t="str">
        <f>IF(Blad1!G39="","",Blad1!G39)</f>
        <v/>
      </c>
      <c r="H57" s="12" t="str">
        <f>IF(Blad1!H39="","",Blad1!H39)</f>
        <v/>
      </c>
      <c r="I57" s="12" t="str">
        <f>IF(Blad1!I39="",IF(B57="","",IF(B57="geel","gas",IF(B57="grijs","telecom",IF(B57="groen","CAI",IF(B57="blauw","water",IF(B57="rood","elektra","")))))),Blad1!I39)</f>
        <v/>
      </c>
      <c r="J57" s="12" t="str">
        <f>IF(Blad1!J39="","",Blad1!J39)</f>
        <v/>
      </c>
      <c r="K57" s="12" t="str">
        <f>IF(Blad1!K39="","",Blad1!K39)</f>
        <v/>
      </c>
      <c r="L57" s="12" t="str">
        <f>IF(Blad1!L39="","",Blad1!L39)</f>
        <v/>
      </c>
      <c r="M57" s="12" t="str">
        <f>IF(Blad1!M39="","",Blad1!M39)</f>
        <v/>
      </c>
      <c r="N57" s="12" t="str">
        <f>IF(Blad1!N39="","",Blad1!N39)</f>
        <v/>
      </c>
      <c r="O57" s="12" t="str">
        <f>IF(Blad1!O39="","",Blad1!O39)</f>
        <v/>
      </c>
      <c r="P57" s="53"/>
      <c r="Q57" s="52" t="str">
        <f t="shared" si="0"/>
        <v>Vul gegevens in</v>
      </c>
      <c r="R57" s="50" t="str" cm="1">
        <f t="array" ref="R57">IF(Q57="","",IFERROR(INDEX(T57:AM57,MATCH(TRUE,T57:AM57&lt;&gt;"goed",0)),"goed"))</f>
        <v>Vul type in</v>
      </c>
      <c r="S57" s="42"/>
      <c r="T57" s="42" t="str">
        <f t="shared" si="1"/>
        <v>Vul type in</v>
      </c>
      <c r="U57" s="42" t="str">
        <f t="shared" si="2"/>
        <v>Vul kleur in</v>
      </c>
      <c r="V57" s="42" t="str">
        <f t="shared" si="3"/>
        <v>Vul aantal in</v>
      </c>
      <c r="W57" s="42" t="str">
        <f t="shared" si="4"/>
        <v>goed</v>
      </c>
      <c r="X57" s="42" t="str">
        <f t="shared" si="5"/>
        <v>goed</v>
      </c>
      <c r="Y57" s="42" t="str">
        <f t="shared" si="6"/>
        <v>Vul diameter in</v>
      </c>
      <c r="Z57" s="42" t="str">
        <f t="shared" si="7"/>
        <v>Vul R1 in</v>
      </c>
      <c r="AA57" s="42" t="str">
        <f t="shared" si="8"/>
        <v>Vul H1 in</v>
      </c>
      <c r="AB57" s="42" t="str">
        <f t="shared" si="9"/>
        <v>Vul R2 in</v>
      </c>
      <c r="AC57" s="42" t="str">
        <f t="shared" si="10"/>
        <v>Vul H2 in</v>
      </c>
      <c r="AD57" s="42" t="str">
        <f t="shared" si="11"/>
        <v>Vul nutsvoorziening in</v>
      </c>
      <c r="AE57" s="42" t="str">
        <f t="shared" si="12"/>
        <v>Nuts incorrect</v>
      </c>
      <c r="AF57" s="42" t="str">
        <f t="shared" si="13"/>
        <v>Vul A maat in</v>
      </c>
      <c r="AG57" s="42" t="str">
        <f t="shared" si="14"/>
        <v>Vul B/Sprongmaat in</v>
      </c>
      <c r="AH57" s="43" t="e">
        <f t="shared" si="15"/>
        <v>#VALUE!</v>
      </c>
      <c r="AI57" s="42" t="str">
        <f t="shared" si="16"/>
        <v>Vul C maat in</v>
      </c>
      <c r="AJ57" s="42" t="str">
        <f t="shared" si="17"/>
        <v>goed</v>
      </c>
      <c r="AK57" s="42" t="str">
        <f t="shared" si="18"/>
        <v>goed</v>
      </c>
      <c r="AL57" s="42" t="str">
        <f t="shared" si="19"/>
        <v>Vul uit 1 stuk in</v>
      </c>
      <c r="AM57" s="42" t="str">
        <f t="shared" si="20"/>
        <v>Vul trekkoord in</v>
      </c>
      <c r="AN57" s="15"/>
    </row>
    <row r="58" spans="1:40" ht="15" customHeight="1" x14ac:dyDescent="0.25">
      <c r="A58" s="11" t="str">
        <f>IF(Blad1!A40="","",Blad1!A40)</f>
        <v/>
      </c>
      <c r="B58" s="12" t="str">
        <f>IF(Blad1!B40="","",Blad1!B40)</f>
        <v/>
      </c>
      <c r="C58" s="12" t="str">
        <f>IF(Blad1!C40="","",Blad1!C40)</f>
        <v/>
      </c>
      <c r="D58" s="13" t="str">
        <f>IF(Blad1!D40="","",IF(ISNUMBER(SEARCH("ø",Blad1!D40)),Blad1!D40,"ø"&amp;Blad1!D40))</f>
        <v/>
      </c>
      <c r="E58" s="12" t="str">
        <f>IF(Blad1!E40="","",Blad1!E40)</f>
        <v/>
      </c>
      <c r="F58" s="12" t="str">
        <f>IF(Blad1!F40="","",Blad1!F40)</f>
        <v/>
      </c>
      <c r="G58" s="12" t="str">
        <f>IF(Blad1!G40="","",Blad1!G40)</f>
        <v/>
      </c>
      <c r="H58" s="12" t="str">
        <f>IF(Blad1!H40="","",Blad1!H40)</f>
        <v/>
      </c>
      <c r="I58" s="12" t="str">
        <f>IF(Blad1!I40="",IF(B58="","",IF(B58="geel","gas",IF(B58="grijs","telecom",IF(B58="groen","CAI",IF(B58="blauw","water",IF(B58="rood","elektra","")))))),Blad1!I40)</f>
        <v/>
      </c>
      <c r="J58" s="12" t="str">
        <f>IF(Blad1!J40="","",Blad1!J40)</f>
        <v/>
      </c>
      <c r="K58" s="12" t="str">
        <f>IF(Blad1!K40="","",Blad1!K40)</f>
        <v/>
      </c>
      <c r="L58" s="12" t="str">
        <f>IF(Blad1!L40="","",Blad1!L40)</f>
        <v/>
      </c>
      <c r="M58" s="12" t="str">
        <f>IF(Blad1!M40="","",Blad1!M40)</f>
        <v/>
      </c>
      <c r="N58" s="12" t="str">
        <f>IF(Blad1!N40="","",Blad1!N40)</f>
        <v/>
      </c>
      <c r="O58" s="12" t="str">
        <f>IF(Blad1!O40="","",Blad1!O40)</f>
        <v/>
      </c>
      <c r="P58" s="53"/>
      <c r="Q58" s="52" t="str">
        <f t="shared" si="0"/>
        <v>Vul gegevens in</v>
      </c>
      <c r="R58" s="50" t="str" cm="1">
        <f t="array" ref="R58">IF(Q58="","",IFERROR(INDEX(T58:AM58,MATCH(TRUE,T58:AM58&lt;&gt;"goed",0)),"goed"))</f>
        <v>Vul type in</v>
      </c>
      <c r="S58" s="42"/>
      <c r="T58" s="42" t="str">
        <f t="shared" si="1"/>
        <v>Vul type in</v>
      </c>
      <c r="U58" s="42" t="str">
        <f t="shared" si="2"/>
        <v>Vul kleur in</v>
      </c>
      <c r="V58" s="42" t="str">
        <f t="shared" si="3"/>
        <v>Vul aantal in</v>
      </c>
      <c r="W58" s="42" t="str">
        <f t="shared" si="4"/>
        <v>goed</v>
      </c>
      <c r="X58" s="42" t="str">
        <f t="shared" si="5"/>
        <v>goed</v>
      </c>
      <c r="Y58" s="42" t="str">
        <f t="shared" si="6"/>
        <v>Vul diameter in</v>
      </c>
      <c r="Z58" s="42" t="str">
        <f t="shared" si="7"/>
        <v>Vul R1 in</v>
      </c>
      <c r="AA58" s="42" t="str">
        <f t="shared" si="8"/>
        <v>Vul H1 in</v>
      </c>
      <c r="AB58" s="42" t="str">
        <f t="shared" si="9"/>
        <v>Vul R2 in</v>
      </c>
      <c r="AC58" s="42" t="str">
        <f t="shared" si="10"/>
        <v>Vul H2 in</v>
      </c>
      <c r="AD58" s="42" t="str">
        <f t="shared" si="11"/>
        <v>Vul nutsvoorziening in</v>
      </c>
      <c r="AE58" s="42" t="str">
        <f t="shared" si="12"/>
        <v>Nuts incorrect</v>
      </c>
      <c r="AF58" s="42" t="str">
        <f t="shared" si="13"/>
        <v>Vul A maat in</v>
      </c>
      <c r="AG58" s="42" t="str">
        <f t="shared" si="14"/>
        <v>Vul B/Sprongmaat in</v>
      </c>
      <c r="AH58" s="43" t="e">
        <f t="shared" si="15"/>
        <v>#VALUE!</v>
      </c>
      <c r="AI58" s="42" t="str">
        <f t="shared" si="16"/>
        <v>Vul C maat in</v>
      </c>
      <c r="AJ58" s="42" t="str">
        <f t="shared" si="17"/>
        <v>goed</v>
      </c>
      <c r="AK58" s="42" t="str">
        <f t="shared" si="18"/>
        <v>goed</v>
      </c>
      <c r="AL58" s="42" t="str">
        <f t="shared" si="19"/>
        <v>Vul uit 1 stuk in</v>
      </c>
      <c r="AM58" s="42" t="str">
        <f t="shared" si="20"/>
        <v>Vul trekkoord in</v>
      </c>
      <c r="AN58" s="15"/>
    </row>
    <row r="59" spans="1:40" ht="15" customHeight="1" x14ac:dyDescent="0.25">
      <c r="A59" s="11" t="str">
        <f>IF(Blad1!A41="","",Blad1!A41)</f>
        <v/>
      </c>
      <c r="B59" s="12" t="str">
        <f>IF(Blad1!B41="","",Blad1!B41)</f>
        <v/>
      </c>
      <c r="C59" s="12" t="str">
        <f>IF(Blad1!C41="","",Blad1!C41)</f>
        <v/>
      </c>
      <c r="D59" s="13" t="str">
        <f>IF(Blad1!D41="","",IF(ISNUMBER(SEARCH("ø",Blad1!D41)),Blad1!D41,"ø"&amp;Blad1!D41))</f>
        <v/>
      </c>
      <c r="E59" s="12" t="str">
        <f>IF(Blad1!E41="","",Blad1!E41)</f>
        <v/>
      </c>
      <c r="F59" s="12" t="str">
        <f>IF(Blad1!F41="","",Blad1!F41)</f>
        <v/>
      </c>
      <c r="G59" s="12" t="str">
        <f>IF(Blad1!G41="","",Blad1!G41)</f>
        <v/>
      </c>
      <c r="H59" s="12" t="str">
        <f>IF(Blad1!H41="","",Blad1!H41)</f>
        <v/>
      </c>
      <c r="I59" s="12" t="str">
        <f>IF(Blad1!I41="",IF(B59="","",IF(B59="geel","gas",IF(B59="grijs","telecom",IF(B59="groen","CAI",IF(B59="blauw","water",IF(B59="rood","elektra","")))))),Blad1!I41)</f>
        <v/>
      </c>
      <c r="J59" s="12" t="str">
        <f>IF(Blad1!J41="","",Blad1!J41)</f>
        <v/>
      </c>
      <c r="K59" s="12" t="str">
        <f>IF(Blad1!K41="","",Blad1!K41)</f>
        <v/>
      </c>
      <c r="L59" s="12" t="str">
        <f>IF(Blad1!L41="","",Blad1!L41)</f>
        <v/>
      </c>
      <c r="M59" s="12" t="str">
        <f>IF(Blad1!M41="","",Blad1!M41)</f>
        <v/>
      </c>
      <c r="N59" s="12" t="str">
        <f>IF(Blad1!N41="","",Blad1!N41)</f>
        <v/>
      </c>
      <c r="O59" s="12" t="str">
        <f>IF(Blad1!O41="","",Blad1!O41)</f>
        <v/>
      </c>
      <c r="P59" s="53"/>
      <c r="Q59" s="52" t="str">
        <f t="shared" si="0"/>
        <v>Vul gegevens in</v>
      </c>
      <c r="R59" s="50" t="str" cm="1">
        <f t="array" ref="R59">IF(Q59="","",IFERROR(INDEX(T59:AM59,MATCH(TRUE,T59:AM59&lt;&gt;"goed",0)),"goed"))</f>
        <v>Vul type in</v>
      </c>
      <c r="S59" s="42"/>
      <c r="T59" s="42" t="str">
        <f t="shared" si="1"/>
        <v>Vul type in</v>
      </c>
      <c r="U59" s="42" t="str">
        <f t="shared" si="2"/>
        <v>Vul kleur in</v>
      </c>
      <c r="V59" s="42" t="str">
        <f t="shared" si="3"/>
        <v>Vul aantal in</v>
      </c>
      <c r="W59" s="42" t="str">
        <f t="shared" si="4"/>
        <v>goed</v>
      </c>
      <c r="X59" s="42" t="str">
        <f t="shared" si="5"/>
        <v>goed</v>
      </c>
      <c r="Y59" s="42" t="str">
        <f t="shared" si="6"/>
        <v>Vul diameter in</v>
      </c>
      <c r="Z59" s="42" t="str">
        <f t="shared" si="7"/>
        <v>Vul R1 in</v>
      </c>
      <c r="AA59" s="42" t="str">
        <f t="shared" si="8"/>
        <v>Vul H1 in</v>
      </c>
      <c r="AB59" s="42" t="str">
        <f t="shared" si="9"/>
        <v>Vul R2 in</v>
      </c>
      <c r="AC59" s="42" t="str">
        <f t="shared" si="10"/>
        <v>Vul H2 in</v>
      </c>
      <c r="AD59" s="42" t="str">
        <f t="shared" si="11"/>
        <v>Vul nutsvoorziening in</v>
      </c>
      <c r="AE59" s="42" t="str">
        <f t="shared" si="12"/>
        <v>Nuts incorrect</v>
      </c>
      <c r="AF59" s="42" t="str">
        <f t="shared" si="13"/>
        <v>Vul A maat in</v>
      </c>
      <c r="AG59" s="42" t="str">
        <f t="shared" si="14"/>
        <v>Vul B/Sprongmaat in</v>
      </c>
      <c r="AH59" s="43" t="e">
        <f t="shared" si="15"/>
        <v>#VALUE!</v>
      </c>
      <c r="AI59" s="42" t="str">
        <f t="shared" si="16"/>
        <v>Vul C maat in</v>
      </c>
      <c r="AJ59" s="42" t="str">
        <f t="shared" si="17"/>
        <v>goed</v>
      </c>
      <c r="AK59" s="42" t="str">
        <f t="shared" si="18"/>
        <v>goed</v>
      </c>
      <c r="AL59" s="42" t="str">
        <f t="shared" si="19"/>
        <v>Vul uit 1 stuk in</v>
      </c>
      <c r="AM59" s="42" t="str">
        <f t="shared" si="20"/>
        <v>Vul trekkoord in</v>
      </c>
      <c r="AN59" s="15"/>
    </row>
    <row r="60" spans="1:40" ht="15" customHeight="1" x14ac:dyDescent="0.25">
      <c r="A60" s="11" t="str">
        <f>IF(Blad1!A42="","",Blad1!A42)</f>
        <v/>
      </c>
      <c r="B60" s="12" t="str">
        <f>IF(Blad1!B42="","",Blad1!B42)</f>
        <v/>
      </c>
      <c r="C60" s="12" t="str">
        <f>IF(Blad1!C42="","",Blad1!C42)</f>
        <v/>
      </c>
      <c r="D60" s="13" t="str">
        <f>IF(Blad1!D42="","",IF(ISNUMBER(SEARCH("ø",Blad1!D42)),Blad1!D42,"ø"&amp;Blad1!D42))</f>
        <v/>
      </c>
      <c r="E60" s="12" t="str">
        <f>IF(Blad1!E42="","",Blad1!E42)</f>
        <v/>
      </c>
      <c r="F60" s="12" t="str">
        <f>IF(Blad1!F42="","",Blad1!F42)</f>
        <v/>
      </c>
      <c r="G60" s="12" t="str">
        <f>IF(Blad1!G42="","",Blad1!G42)</f>
        <v/>
      </c>
      <c r="H60" s="12" t="str">
        <f>IF(Blad1!H42="","",Blad1!H42)</f>
        <v/>
      </c>
      <c r="I60" s="12" t="str">
        <f>IF(Blad1!I42="",IF(B60="","",IF(B60="geel","gas",IF(B60="grijs","telecom",IF(B60="groen","CAI",IF(B60="blauw","water",IF(B60="rood","elektra","")))))),Blad1!I42)</f>
        <v/>
      </c>
      <c r="J60" s="12" t="str">
        <f>IF(Blad1!J42="","",Blad1!J42)</f>
        <v/>
      </c>
      <c r="K60" s="12" t="str">
        <f>IF(Blad1!K42="","",Blad1!K42)</f>
        <v/>
      </c>
      <c r="L60" s="12" t="str">
        <f>IF(Blad1!L42="","",Blad1!L42)</f>
        <v/>
      </c>
      <c r="M60" s="12" t="str">
        <f>IF(Blad1!M42="","",Blad1!M42)</f>
        <v/>
      </c>
      <c r="N60" s="12" t="str">
        <f>IF(Blad1!N42="","",Blad1!N42)</f>
        <v/>
      </c>
      <c r="O60" s="12" t="str">
        <f>IF(Blad1!O42="","",Blad1!O42)</f>
        <v/>
      </c>
      <c r="P60" s="53"/>
      <c r="Q60" s="52" t="str">
        <f t="shared" si="0"/>
        <v>Vul gegevens in</v>
      </c>
      <c r="R60" s="50" t="str" cm="1">
        <f t="array" ref="R60">IF(Q60="","",IFERROR(INDEX(T60:AM60,MATCH(TRUE,T60:AM60&lt;&gt;"goed",0)),"goed"))</f>
        <v>Vul type in</v>
      </c>
      <c r="S60" s="42"/>
      <c r="T60" s="42" t="str">
        <f t="shared" si="1"/>
        <v>Vul type in</v>
      </c>
      <c r="U60" s="42" t="str">
        <f t="shared" si="2"/>
        <v>Vul kleur in</v>
      </c>
      <c r="V60" s="42" t="str">
        <f t="shared" si="3"/>
        <v>Vul aantal in</v>
      </c>
      <c r="W60" s="42" t="str">
        <f t="shared" si="4"/>
        <v>goed</v>
      </c>
      <c r="X60" s="42" t="str">
        <f t="shared" si="5"/>
        <v>goed</v>
      </c>
      <c r="Y60" s="42" t="str">
        <f t="shared" si="6"/>
        <v>Vul diameter in</v>
      </c>
      <c r="Z60" s="42" t="str">
        <f t="shared" si="7"/>
        <v>Vul R1 in</v>
      </c>
      <c r="AA60" s="42" t="str">
        <f t="shared" si="8"/>
        <v>Vul H1 in</v>
      </c>
      <c r="AB60" s="42" t="str">
        <f t="shared" si="9"/>
        <v>Vul R2 in</v>
      </c>
      <c r="AC60" s="42" t="str">
        <f t="shared" si="10"/>
        <v>Vul H2 in</v>
      </c>
      <c r="AD60" s="42" t="str">
        <f t="shared" si="11"/>
        <v>Vul nutsvoorziening in</v>
      </c>
      <c r="AE60" s="42" t="str">
        <f t="shared" si="12"/>
        <v>Nuts incorrect</v>
      </c>
      <c r="AF60" s="42" t="str">
        <f t="shared" si="13"/>
        <v>Vul A maat in</v>
      </c>
      <c r="AG60" s="42" t="str">
        <f t="shared" si="14"/>
        <v>Vul B/Sprongmaat in</v>
      </c>
      <c r="AH60" s="43" t="e">
        <f t="shared" si="15"/>
        <v>#VALUE!</v>
      </c>
      <c r="AI60" s="42" t="str">
        <f t="shared" si="16"/>
        <v>Vul C maat in</v>
      </c>
      <c r="AJ60" s="42" t="str">
        <f t="shared" si="17"/>
        <v>goed</v>
      </c>
      <c r="AK60" s="42" t="str">
        <f t="shared" si="18"/>
        <v>goed</v>
      </c>
      <c r="AL60" s="42" t="str">
        <f t="shared" si="19"/>
        <v>Vul uit 1 stuk in</v>
      </c>
      <c r="AM60" s="42" t="str">
        <f t="shared" si="20"/>
        <v>Vul trekkoord in</v>
      </c>
      <c r="AN60" s="15"/>
    </row>
    <row r="61" spans="1:40" ht="15" customHeight="1" x14ac:dyDescent="0.25">
      <c r="A61" s="11" t="str">
        <f>IF(Blad1!A43="","",Blad1!A43)</f>
        <v/>
      </c>
      <c r="B61" s="12" t="str">
        <f>IF(Blad1!B43="","",Blad1!B43)</f>
        <v/>
      </c>
      <c r="C61" s="12" t="str">
        <f>IF(Blad1!C43="","",Blad1!C43)</f>
        <v/>
      </c>
      <c r="D61" s="13" t="str">
        <f>IF(Blad1!D43="","",IF(ISNUMBER(SEARCH("ø",Blad1!D43)),Blad1!D43,"ø"&amp;Blad1!D43))</f>
        <v/>
      </c>
      <c r="E61" s="12" t="str">
        <f>IF(Blad1!E43="","",Blad1!E43)</f>
        <v/>
      </c>
      <c r="F61" s="12" t="str">
        <f>IF(Blad1!F43="","",Blad1!F43)</f>
        <v/>
      </c>
      <c r="G61" s="12" t="str">
        <f>IF(Blad1!G43="","",Blad1!G43)</f>
        <v/>
      </c>
      <c r="H61" s="12" t="str">
        <f>IF(Blad1!H43="","",Blad1!H43)</f>
        <v/>
      </c>
      <c r="I61" s="12" t="str">
        <f>IF(Blad1!I43="",IF(B61="","",IF(B61="geel","gas",IF(B61="grijs","telecom",IF(B61="groen","CAI",IF(B61="blauw","water",IF(B61="rood","elektra","")))))),Blad1!I43)</f>
        <v/>
      </c>
      <c r="J61" s="12" t="str">
        <f>IF(Blad1!J43="","",Blad1!J43)</f>
        <v/>
      </c>
      <c r="K61" s="12" t="str">
        <f>IF(Blad1!K43="","",Blad1!K43)</f>
        <v/>
      </c>
      <c r="L61" s="12" t="str">
        <f>IF(Blad1!L43="","",Blad1!L43)</f>
        <v/>
      </c>
      <c r="M61" s="12" t="str">
        <f>IF(Blad1!M43="","",Blad1!M43)</f>
        <v/>
      </c>
      <c r="N61" s="12" t="str">
        <f>IF(Blad1!N43="","",Blad1!N43)</f>
        <v/>
      </c>
      <c r="O61" s="12" t="str">
        <f>IF(Blad1!O43="","",Blad1!O43)</f>
        <v/>
      </c>
      <c r="P61" s="53"/>
      <c r="Q61" s="52" t="str">
        <f t="shared" si="0"/>
        <v>Vul gegevens in</v>
      </c>
      <c r="R61" s="50" t="str" cm="1">
        <f t="array" ref="R61">IF(Q61="","",IFERROR(INDEX(T61:AM61,MATCH(TRUE,T61:AM61&lt;&gt;"goed",0)),"goed"))</f>
        <v>Vul type in</v>
      </c>
      <c r="S61" s="42"/>
      <c r="T61" s="42" t="str">
        <f t="shared" si="1"/>
        <v>Vul type in</v>
      </c>
      <c r="U61" s="42" t="str">
        <f t="shared" si="2"/>
        <v>Vul kleur in</v>
      </c>
      <c r="V61" s="42" t="str">
        <f t="shared" si="3"/>
        <v>Vul aantal in</v>
      </c>
      <c r="W61" s="42" t="str">
        <f t="shared" si="4"/>
        <v>goed</v>
      </c>
      <c r="X61" s="42" t="str">
        <f t="shared" si="5"/>
        <v>goed</v>
      </c>
      <c r="Y61" s="42" t="str">
        <f t="shared" si="6"/>
        <v>Vul diameter in</v>
      </c>
      <c r="Z61" s="42" t="str">
        <f t="shared" si="7"/>
        <v>Vul R1 in</v>
      </c>
      <c r="AA61" s="42" t="str">
        <f t="shared" si="8"/>
        <v>Vul H1 in</v>
      </c>
      <c r="AB61" s="42" t="str">
        <f t="shared" si="9"/>
        <v>Vul R2 in</v>
      </c>
      <c r="AC61" s="42" t="str">
        <f t="shared" si="10"/>
        <v>Vul H2 in</v>
      </c>
      <c r="AD61" s="42" t="str">
        <f t="shared" si="11"/>
        <v>Vul nutsvoorziening in</v>
      </c>
      <c r="AE61" s="42" t="str">
        <f t="shared" si="12"/>
        <v>Nuts incorrect</v>
      </c>
      <c r="AF61" s="42" t="str">
        <f t="shared" si="13"/>
        <v>Vul A maat in</v>
      </c>
      <c r="AG61" s="42" t="str">
        <f t="shared" si="14"/>
        <v>Vul B/Sprongmaat in</v>
      </c>
      <c r="AH61" s="43" t="e">
        <f t="shared" si="15"/>
        <v>#VALUE!</v>
      </c>
      <c r="AI61" s="42" t="str">
        <f t="shared" si="16"/>
        <v>Vul C maat in</v>
      </c>
      <c r="AJ61" s="42" t="str">
        <f t="shared" si="17"/>
        <v>goed</v>
      </c>
      <c r="AK61" s="42" t="str">
        <f t="shared" si="18"/>
        <v>goed</v>
      </c>
      <c r="AL61" s="42" t="str">
        <f t="shared" si="19"/>
        <v>Vul uit 1 stuk in</v>
      </c>
      <c r="AM61" s="42" t="str">
        <f t="shared" si="20"/>
        <v>Vul trekkoord in</v>
      </c>
      <c r="AN61" s="15"/>
    </row>
    <row r="62" spans="1:40" ht="15" customHeight="1" x14ac:dyDescent="0.25">
      <c r="A62" s="11" t="str">
        <f>IF(Blad1!A44="","",Blad1!A44)</f>
        <v/>
      </c>
      <c r="B62" s="12" t="str">
        <f>IF(Blad1!B44="","",Blad1!B44)</f>
        <v/>
      </c>
      <c r="C62" s="12" t="str">
        <f>IF(Blad1!C44="","",Blad1!C44)</f>
        <v/>
      </c>
      <c r="D62" s="13" t="str">
        <f>IF(Blad1!D44="","",IF(ISNUMBER(SEARCH("ø",Blad1!D44)),Blad1!D44,"ø"&amp;Blad1!D44))</f>
        <v/>
      </c>
      <c r="E62" s="12" t="str">
        <f>IF(Blad1!E44="","",Blad1!E44)</f>
        <v/>
      </c>
      <c r="F62" s="12" t="str">
        <f>IF(Blad1!F44="","",Blad1!F44)</f>
        <v/>
      </c>
      <c r="G62" s="12" t="str">
        <f>IF(Blad1!G44="","",Blad1!G44)</f>
        <v/>
      </c>
      <c r="H62" s="12" t="str">
        <f>IF(Blad1!H44="","",Blad1!H44)</f>
        <v/>
      </c>
      <c r="I62" s="12" t="str">
        <f>IF(Blad1!I44="",IF(B62="","",IF(B62="geel","gas",IF(B62="grijs","telecom",IF(B62="groen","CAI",IF(B62="blauw","water",IF(B62="rood","elektra","")))))),Blad1!I44)</f>
        <v/>
      </c>
      <c r="J62" s="12" t="str">
        <f>IF(Blad1!J44="","",Blad1!J44)</f>
        <v/>
      </c>
      <c r="K62" s="12" t="str">
        <f>IF(Blad1!K44="","",Blad1!K44)</f>
        <v/>
      </c>
      <c r="L62" s="12" t="str">
        <f>IF(Blad1!L44="","",Blad1!L44)</f>
        <v/>
      </c>
      <c r="M62" s="12" t="str">
        <f>IF(Blad1!M44="","",Blad1!M44)</f>
        <v/>
      </c>
      <c r="N62" s="12" t="str">
        <f>IF(Blad1!N44="","",Blad1!N44)</f>
        <v/>
      </c>
      <c r="O62" s="12" t="str">
        <f>IF(Blad1!O44="","",Blad1!O44)</f>
        <v/>
      </c>
      <c r="P62" s="53"/>
      <c r="Q62" s="52" t="str">
        <f t="shared" si="0"/>
        <v>Vul gegevens in</v>
      </c>
      <c r="R62" s="50" t="str" cm="1">
        <f t="array" ref="R62">IF(Q62="","",IFERROR(INDEX(T62:AM62,MATCH(TRUE,T62:AM62&lt;&gt;"goed",0)),"goed"))</f>
        <v>Vul type in</v>
      </c>
      <c r="S62" s="42"/>
      <c r="T62" s="42" t="str">
        <f t="shared" si="1"/>
        <v>Vul type in</v>
      </c>
      <c r="U62" s="42" t="str">
        <f t="shared" si="2"/>
        <v>Vul kleur in</v>
      </c>
      <c r="V62" s="42" t="str">
        <f t="shared" si="3"/>
        <v>Vul aantal in</v>
      </c>
      <c r="W62" s="42" t="str">
        <f t="shared" si="4"/>
        <v>goed</v>
      </c>
      <c r="X62" s="42" t="str">
        <f t="shared" si="5"/>
        <v>goed</v>
      </c>
      <c r="Y62" s="42" t="str">
        <f t="shared" si="6"/>
        <v>Vul diameter in</v>
      </c>
      <c r="Z62" s="42" t="str">
        <f t="shared" si="7"/>
        <v>Vul R1 in</v>
      </c>
      <c r="AA62" s="42" t="str">
        <f t="shared" si="8"/>
        <v>Vul H1 in</v>
      </c>
      <c r="AB62" s="42" t="str">
        <f t="shared" si="9"/>
        <v>Vul R2 in</v>
      </c>
      <c r="AC62" s="42" t="str">
        <f t="shared" si="10"/>
        <v>Vul H2 in</v>
      </c>
      <c r="AD62" s="42" t="str">
        <f t="shared" si="11"/>
        <v>Vul nutsvoorziening in</v>
      </c>
      <c r="AE62" s="42" t="str">
        <f t="shared" si="12"/>
        <v>Nuts incorrect</v>
      </c>
      <c r="AF62" s="42" t="str">
        <f t="shared" si="13"/>
        <v>Vul A maat in</v>
      </c>
      <c r="AG62" s="42" t="str">
        <f t="shared" si="14"/>
        <v>Vul B/Sprongmaat in</v>
      </c>
      <c r="AH62" s="43" t="e">
        <f t="shared" si="15"/>
        <v>#VALUE!</v>
      </c>
      <c r="AI62" s="42" t="str">
        <f t="shared" si="16"/>
        <v>Vul C maat in</v>
      </c>
      <c r="AJ62" s="42" t="str">
        <f t="shared" si="17"/>
        <v>goed</v>
      </c>
      <c r="AK62" s="42" t="str">
        <f t="shared" si="18"/>
        <v>goed</v>
      </c>
      <c r="AL62" s="42" t="str">
        <f t="shared" si="19"/>
        <v>Vul uit 1 stuk in</v>
      </c>
      <c r="AM62" s="42" t="str">
        <f t="shared" si="20"/>
        <v>Vul trekkoord in</v>
      </c>
      <c r="AN62" s="15"/>
    </row>
    <row r="63" spans="1:40" ht="15" customHeight="1" x14ac:dyDescent="0.25">
      <c r="A63" s="11" t="str">
        <f>IF(Blad1!A45="","",Blad1!A45)</f>
        <v/>
      </c>
      <c r="B63" s="12" t="str">
        <f>IF(Blad1!B45="","",Blad1!B45)</f>
        <v/>
      </c>
      <c r="C63" s="12" t="str">
        <f>IF(Blad1!C45="","",Blad1!C45)</f>
        <v/>
      </c>
      <c r="D63" s="13" t="str">
        <f>IF(Blad1!D45="","",IF(ISNUMBER(SEARCH("ø",Blad1!D45)),Blad1!D45,"ø"&amp;Blad1!D45))</f>
        <v/>
      </c>
      <c r="E63" s="12" t="str">
        <f>IF(Blad1!E45="","",Blad1!E45)</f>
        <v/>
      </c>
      <c r="F63" s="12" t="str">
        <f>IF(Blad1!F45="","",Blad1!F45)</f>
        <v/>
      </c>
      <c r="G63" s="12" t="str">
        <f>IF(Blad1!G45="","",Blad1!G45)</f>
        <v/>
      </c>
      <c r="H63" s="12" t="str">
        <f>IF(Blad1!H45="","",Blad1!H45)</f>
        <v/>
      </c>
      <c r="I63" s="12" t="str">
        <f>IF(Blad1!I45="",IF(B63="","",IF(B63="geel","gas",IF(B63="grijs","telecom",IF(B63="groen","CAI",IF(B63="blauw","water",IF(B63="rood","elektra","")))))),Blad1!I45)</f>
        <v/>
      </c>
      <c r="J63" s="12" t="str">
        <f>IF(Blad1!J45="","",Blad1!J45)</f>
        <v/>
      </c>
      <c r="K63" s="12" t="str">
        <f>IF(Blad1!K45="","",Blad1!K45)</f>
        <v/>
      </c>
      <c r="L63" s="12" t="str">
        <f>IF(Blad1!L45="","",Blad1!L45)</f>
        <v/>
      </c>
      <c r="M63" s="12" t="str">
        <f>IF(Blad1!M45="","",Blad1!M45)</f>
        <v/>
      </c>
      <c r="N63" s="12" t="str">
        <f>IF(Blad1!N45="","",Blad1!N45)</f>
        <v/>
      </c>
      <c r="O63" s="12" t="str">
        <f>IF(Blad1!O45="","",Blad1!O45)</f>
        <v/>
      </c>
      <c r="P63" s="53"/>
      <c r="Q63" s="52" t="str">
        <f t="shared" si="0"/>
        <v>Vul gegevens in</v>
      </c>
      <c r="R63" s="50" t="str" cm="1">
        <f t="array" ref="R63">IF(Q63="","",IFERROR(INDEX(T63:AM63,MATCH(TRUE,T63:AM63&lt;&gt;"goed",0)),"goed"))</f>
        <v>Vul type in</v>
      </c>
      <c r="S63" s="42"/>
      <c r="T63" s="42" t="str">
        <f t="shared" si="1"/>
        <v>Vul type in</v>
      </c>
      <c r="U63" s="42" t="str">
        <f t="shared" si="2"/>
        <v>Vul kleur in</v>
      </c>
      <c r="V63" s="42" t="str">
        <f t="shared" si="3"/>
        <v>Vul aantal in</v>
      </c>
      <c r="W63" s="42" t="str">
        <f t="shared" si="4"/>
        <v>goed</v>
      </c>
      <c r="X63" s="42" t="str">
        <f t="shared" si="5"/>
        <v>goed</v>
      </c>
      <c r="Y63" s="42" t="str">
        <f t="shared" si="6"/>
        <v>Vul diameter in</v>
      </c>
      <c r="Z63" s="42" t="str">
        <f t="shared" si="7"/>
        <v>Vul R1 in</v>
      </c>
      <c r="AA63" s="42" t="str">
        <f t="shared" si="8"/>
        <v>Vul H1 in</v>
      </c>
      <c r="AB63" s="42" t="str">
        <f t="shared" si="9"/>
        <v>Vul R2 in</v>
      </c>
      <c r="AC63" s="42" t="str">
        <f t="shared" si="10"/>
        <v>Vul H2 in</v>
      </c>
      <c r="AD63" s="42" t="str">
        <f t="shared" si="11"/>
        <v>Vul nutsvoorziening in</v>
      </c>
      <c r="AE63" s="42" t="str">
        <f t="shared" si="12"/>
        <v>Nuts incorrect</v>
      </c>
      <c r="AF63" s="42" t="str">
        <f t="shared" si="13"/>
        <v>Vul A maat in</v>
      </c>
      <c r="AG63" s="42" t="str">
        <f t="shared" si="14"/>
        <v>Vul B/Sprongmaat in</v>
      </c>
      <c r="AH63" s="43" t="e">
        <f t="shared" si="15"/>
        <v>#VALUE!</v>
      </c>
      <c r="AI63" s="42" t="str">
        <f t="shared" si="16"/>
        <v>Vul C maat in</v>
      </c>
      <c r="AJ63" s="42" t="str">
        <f t="shared" si="17"/>
        <v>goed</v>
      </c>
      <c r="AK63" s="42" t="str">
        <f t="shared" si="18"/>
        <v>goed</v>
      </c>
      <c r="AL63" s="42" t="str">
        <f t="shared" si="19"/>
        <v>Vul uit 1 stuk in</v>
      </c>
      <c r="AM63" s="42" t="str">
        <f t="shared" si="20"/>
        <v>Vul trekkoord in</v>
      </c>
      <c r="AN63" s="15"/>
    </row>
    <row r="64" spans="1:40" ht="15" customHeight="1" x14ac:dyDescent="0.25">
      <c r="A64" s="11" t="str">
        <f>IF(Blad1!A46="","",Blad1!A46)</f>
        <v/>
      </c>
      <c r="B64" s="12" t="str">
        <f>IF(Blad1!B46="","",Blad1!B46)</f>
        <v/>
      </c>
      <c r="C64" s="12" t="str">
        <f>IF(Blad1!C46="","",Blad1!C46)</f>
        <v/>
      </c>
      <c r="D64" s="13" t="str">
        <f>IF(Blad1!D46="","",IF(ISNUMBER(SEARCH("ø",Blad1!D46)),Blad1!D46,"ø"&amp;Blad1!D46))</f>
        <v/>
      </c>
      <c r="E64" s="12" t="str">
        <f>IF(Blad1!E46="","",Blad1!E46)</f>
        <v/>
      </c>
      <c r="F64" s="12" t="str">
        <f>IF(Blad1!F46="","",Blad1!F46)</f>
        <v/>
      </c>
      <c r="G64" s="12" t="str">
        <f>IF(Blad1!G46="","",Blad1!G46)</f>
        <v/>
      </c>
      <c r="H64" s="12" t="str">
        <f>IF(Blad1!H46="","",Blad1!H46)</f>
        <v/>
      </c>
      <c r="I64" s="12" t="str">
        <f>IF(Blad1!I46="",IF(B64="","",IF(B64="geel","gas",IF(B64="grijs","telecom",IF(B64="groen","CAI",IF(B64="blauw","water",IF(B64="rood","elektra","")))))),Blad1!I46)</f>
        <v/>
      </c>
      <c r="J64" s="12" t="str">
        <f>IF(Blad1!J46="","",Blad1!J46)</f>
        <v/>
      </c>
      <c r="K64" s="12" t="str">
        <f>IF(Blad1!K46="","",Blad1!K46)</f>
        <v/>
      </c>
      <c r="L64" s="12" t="str">
        <f>IF(Blad1!L46="","",Blad1!L46)</f>
        <v/>
      </c>
      <c r="M64" s="12" t="str">
        <f>IF(Blad1!M46="","",Blad1!M46)</f>
        <v/>
      </c>
      <c r="N64" s="12" t="str">
        <f>IF(Blad1!N46="","",Blad1!N46)</f>
        <v/>
      </c>
      <c r="O64" s="12" t="str">
        <f>IF(Blad1!O46="","",Blad1!O46)</f>
        <v/>
      </c>
      <c r="P64" s="53"/>
      <c r="Q64" s="52" t="str">
        <f t="shared" si="0"/>
        <v>Vul gegevens in</v>
      </c>
      <c r="R64" s="50" t="str" cm="1">
        <f t="array" ref="R64">IF(Q64="","",IFERROR(INDEX(T64:AM64,MATCH(TRUE,T64:AM64&lt;&gt;"goed",0)),"goed"))</f>
        <v>Vul type in</v>
      </c>
      <c r="S64" s="42"/>
      <c r="T64" s="42" t="str">
        <f t="shared" si="1"/>
        <v>Vul type in</v>
      </c>
      <c r="U64" s="42" t="str">
        <f t="shared" si="2"/>
        <v>Vul kleur in</v>
      </c>
      <c r="V64" s="42" t="str">
        <f t="shared" si="3"/>
        <v>Vul aantal in</v>
      </c>
      <c r="W64" s="42" t="str">
        <f t="shared" si="4"/>
        <v>goed</v>
      </c>
      <c r="X64" s="42" t="str">
        <f t="shared" si="5"/>
        <v>goed</v>
      </c>
      <c r="Y64" s="42" t="str">
        <f t="shared" si="6"/>
        <v>Vul diameter in</v>
      </c>
      <c r="Z64" s="42" t="str">
        <f t="shared" si="7"/>
        <v>Vul R1 in</v>
      </c>
      <c r="AA64" s="42" t="str">
        <f t="shared" si="8"/>
        <v>Vul H1 in</v>
      </c>
      <c r="AB64" s="42" t="str">
        <f t="shared" si="9"/>
        <v>Vul R2 in</v>
      </c>
      <c r="AC64" s="42" t="str">
        <f t="shared" si="10"/>
        <v>Vul H2 in</v>
      </c>
      <c r="AD64" s="42" t="str">
        <f t="shared" si="11"/>
        <v>Vul nutsvoorziening in</v>
      </c>
      <c r="AE64" s="42" t="str">
        <f t="shared" si="12"/>
        <v>Nuts incorrect</v>
      </c>
      <c r="AF64" s="42" t="str">
        <f t="shared" si="13"/>
        <v>Vul A maat in</v>
      </c>
      <c r="AG64" s="42" t="str">
        <f t="shared" si="14"/>
        <v>Vul B/Sprongmaat in</v>
      </c>
      <c r="AH64" s="43" t="e">
        <f t="shared" si="15"/>
        <v>#VALUE!</v>
      </c>
      <c r="AI64" s="42" t="str">
        <f t="shared" si="16"/>
        <v>Vul C maat in</v>
      </c>
      <c r="AJ64" s="42" t="str">
        <f t="shared" si="17"/>
        <v>goed</v>
      </c>
      <c r="AK64" s="42" t="str">
        <f t="shared" si="18"/>
        <v>goed</v>
      </c>
      <c r="AL64" s="42" t="str">
        <f t="shared" si="19"/>
        <v>Vul uit 1 stuk in</v>
      </c>
      <c r="AM64" s="42" t="str">
        <f t="shared" si="20"/>
        <v>Vul trekkoord in</v>
      </c>
      <c r="AN64" s="15"/>
    </row>
    <row r="65" spans="1:40" ht="15" customHeight="1" x14ac:dyDescent="0.25">
      <c r="A65" s="11" t="str">
        <f>IF(Blad1!A47="","",Blad1!A47)</f>
        <v/>
      </c>
      <c r="B65" s="12" t="str">
        <f>IF(Blad1!B47="","",Blad1!B47)</f>
        <v/>
      </c>
      <c r="C65" s="12" t="str">
        <f>IF(Blad1!C47="","",Blad1!C47)</f>
        <v/>
      </c>
      <c r="D65" s="13" t="str">
        <f>IF(Blad1!D47="","",IF(ISNUMBER(SEARCH("ø",Blad1!D47)),Blad1!D47,"ø"&amp;Blad1!D47))</f>
        <v/>
      </c>
      <c r="E65" s="12" t="str">
        <f>IF(Blad1!E47="","",Blad1!E47)</f>
        <v/>
      </c>
      <c r="F65" s="12" t="str">
        <f>IF(Blad1!F47="","",Blad1!F47)</f>
        <v/>
      </c>
      <c r="G65" s="12" t="str">
        <f>IF(Blad1!G47="","",Blad1!G47)</f>
        <v/>
      </c>
      <c r="H65" s="12" t="str">
        <f>IF(Blad1!H47="","",Blad1!H47)</f>
        <v/>
      </c>
      <c r="I65" s="12" t="str">
        <f>IF(Blad1!I47="",IF(B65="","",IF(B65="geel","gas",IF(B65="grijs","telecom",IF(B65="groen","CAI",IF(B65="blauw","water",IF(B65="rood","elektra","")))))),Blad1!I47)</f>
        <v/>
      </c>
      <c r="J65" s="12" t="str">
        <f>IF(Blad1!J47="","",Blad1!J47)</f>
        <v/>
      </c>
      <c r="K65" s="12" t="str">
        <f>IF(Blad1!K47="","",Blad1!K47)</f>
        <v/>
      </c>
      <c r="L65" s="12" t="str">
        <f>IF(Blad1!L47="","",Blad1!L47)</f>
        <v/>
      </c>
      <c r="M65" s="12" t="str">
        <f>IF(Blad1!M47="","",Blad1!M47)</f>
        <v/>
      </c>
      <c r="N65" s="12" t="str">
        <f>IF(Blad1!N47="","",Blad1!N47)</f>
        <v/>
      </c>
      <c r="O65" s="12" t="str">
        <f>IF(Blad1!O47="","",Blad1!O47)</f>
        <v/>
      </c>
      <c r="P65" s="53"/>
      <c r="Q65" s="52" t="str">
        <f t="shared" si="0"/>
        <v>Vul gegevens in</v>
      </c>
      <c r="R65" s="50" t="str" cm="1">
        <f t="array" ref="R65">IF(Q65="","",IFERROR(INDEX(T65:AM65,MATCH(TRUE,T65:AM65&lt;&gt;"goed",0)),"goed"))</f>
        <v>Vul type in</v>
      </c>
      <c r="S65" s="42"/>
      <c r="T65" s="42" t="str">
        <f t="shared" si="1"/>
        <v>Vul type in</v>
      </c>
      <c r="U65" s="42" t="str">
        <f t="shared" si="2"/>
        <v>Vul kleur in</v>
      </c>
      <c r="V65" s="42" t="str">
        <f t="shared" si="3"/>
        <v>Vul aantal in</v>
      </c>
      <c r="W65" s="42" t="str">
        <f t="shared" si="4"/>
        <v>goed</v>
      </c>
      <c r="X65" s="42" t="str">
        <f t="shared" si="5"/>
        <v>goed</v>
      </c>
      <c r="Y65" s="42" t="str">
        <f t="shared" si="6"/>
        <v>Vul diameter in</v>
      </c>
      <c r="Z65" s="42" t="str">
        <f t="shared" si="7"/>
        <v>Vul R1 in</v>
      </c>
      <c r="AA65" s="42" t="str">
        <f t="shared" si="8"/>
        <v>Vul H1 in</v>
      </c>
      <c r="AB65" s="42" t="str">
        <f t="shared" si="9"/>
        <v>Vul R2 in</v>
      </c>
      <c r="AC65" s="42" t="str">
        <f t="shared" si="10"/>
        <v>Vul H2 in</v>
      </c>
      <c r="AD65" s="42" t="str">
        <f t="shared" si="11"/>
        <v>Vul nutsvoorziening in</v>
      </c>
      <c r="AE65" s="42" t="str">
        <f t="shared" si="12"/>
        <v>Nuts incorrect</v>
      </c>
      <c r="AF65" s="42" t="str">
        <f t="shared" si="13"/>
        <v>Vul A maat in</v>
      </c>
      <c r="AG65" s="42" t="str">
        <f t="shared" si="14"/>
        <v>Vul B/Sprongmaat in</v>
      </c>
      <c r="AH65" s="43" t="e">
        <f t="shared" si="15"/>
        <v>#VALUE!</v>
      </c>
      <c r="AI65" s="42" t="str">
        <f t="shared" si="16"/>
        <v>Vul C maat in</v>
      </c>
      <c r="AJ65" s="42" t="str">
        <f t="shared" si="17"/>
        <v>goed</v>
      </c>
      <c r="AK65" s="42" t="str">
        <f t="shared" si="18"/>
        <v>goed</v>
      </c>
      <c r="AL65" s="42" t="str">
        <f t="shared" si="19"/>
        <v>Vul uit 1 stuk in</v>
      </c>
      <c r="AM65" s="42" t="str">
        <f t="shared" si="20"/>
        <v>Vul trekkoord in</v>
      </c>
      <c r="AN65" s="15"/>
    </row>
    <row r="66" spans="1:40" ht="15" customHeight="1" x14ac:dyDescent="0.25">
      <c r="A66" s="11" t="str">
        <f>IF(Blad1!A48="","",Blad1!A48)</f>
        <v/>
      </c>
      <c r="B66" s="12" t="str">
        <f>IF(Blad1!B48="","",Blad1!B48)</f>
        <v/>
      </c>
      <c r="C66" s="12" t="str">
        <f>IF(Blad1!C48="","",Blad1!C48)</f>
        <v/>
      </c>
      <c r="D66" s="13" t="str">
        <f>IF(Blad1!D48="","",IF(ISNUMBER(SEARCH("ø",Blad1!D48)),Blad1!D48,"ø"&amp;Blad1!D48))</f>
        <v/>
      </c>
      <c r="E66" s="12" t="str">
        <f>IF(Blad1!E48="","",Blad1!E48)</f>
        <v/>
      </c>
      <c r="F66" s="12" t="str">
        <f>IF(Blad1!F48="","",Blad1!F48)</f>
        <v/>
      </c>
      <c r="G66" s="12" t="str">
        <f>IF(Blad1!G48="","",Blad1!G48)</f>
        <v/>
      </c>
      <c r="H66" s="12" t="str">
        <f>IF(Blad1!H48="","",Blad1!H48)</f>
        <v/>
      </c>
      <c r="I66" s="12" t="str">
        <f>IF(Blad1!I48="",IF(B66="","",IF(B66="geel","gas",IF(B66="grijs","telecom",IF(B66="groen","CAI",IF(B66="blauw","water",IF(B66="rood","elektra","")))))),Blad1!I48)</f>
        <v/>
      </c>
      <c r="J66" s="12" t="str">
        <f>IF(Blad1!J48="","",Blad1!J48)</f>
        <v/>
      </c>
      <c r="K66" s="12" t="str">
        <f>IF(Blad1!K48="","",Blad1!K48)</f>
        <v/>
      </c>
      <c r="L66" s="12" t="str">
        <f>IF(Blad1!L48="","",Blad1!L48)</f>
        <v/>
      </c>
      <c r="M66" s="12" t="str">
        <f>IF(Blad1!M48="","",Blad1!M48)</f>
        <v/>
      </c>
      <c r="N66" s="12" t="str">
        <f>IF(Blad1!N48="","",Blad1!N48)</f>
        <v/>
      </c>
      <c r="O66" s="12" t="str">
        <f>IF(Blad1!O48="","",Blad1!O48)</f>
        <v/>
      </c>
      <c r="P66" s="53"/>
      <c r="Q66" s="52" t="str">
        <f t="shared" si="0"/>
        <v>Vul gegevens in</v>
      </c>
      <c r="R66" s="50" t="str" cm="1">
        <f t="array" ref="R66">IF(Q66="","",IFERROR(INDEX(T66:AM66,MATCH(TRUE,T66:AM66&lt;&gt;"goed",0)),"goed"))</f>
        <v>Vul type in</v>
      </c>
      <c r="S66" s="42"/>
      <c r="T66" s="42" t="str">
        <f t="shared" si="1"/>
        <v>Vul type in</v>
      </c>
      <c r="U66" s="42" t="str">
        <f t="shared" si="2"/>
        <v>Vul kleur in</v>
      </c>
      <c r="V66" s="42" t="str">
        <f t="shared" si="3"/>
        <v>Vul aantal in</v>
      </c>
      <c r="W66" s="42" t="str">
        <f t="shared" si="4"/>
        <v>goed</v>
      </c>
      <c r="X66" s="42" t="str">
        <f t="shared" si="5"/>
        <v>goed</v>
      </c>
      <c r="Y66" s="42" t="str">
        <f t="shared" si="6"/>
        <v>Vul diameter in</v>
      </c>
      <c r="Z66" s="42" t="str">
        <f t="shared" si="7"/>
        <v>Vul R1 in</v>
      </c>
      <c r="AA66" s="42" t="str">
        <f t="shared" si="8"/>
        <v>Vul H1 in</v>
      </c>
      <c r="AB66" s="42" t="str">
        <f t="shared" si="9"/>
        <v>Vul R2 in</v>
      </c>
      <c r="AC66" s="42" t="str">
        <f t="shared" si="10"/>
        <v>Vul H2 in</v>
      </c>
      <c r="AD66" s="42" t="str">
        <f t="shared" si="11"/>
        <v>Vul nutsvoorziening in</v>
      </c>
      <c r="AE66" s="42" t="str">
        <f t="shared" si="12"/>
        <v>Nuts incorrect</v>
      </c>
      <c r="AF66" s="42" t="str">
        <f t="shared" si="13"/>
        <v>Vul A maat in</v>
      </c>
      <c r="AG66" s="42" t="str">
        <f t="shared" si="14"/>
        <v>Vul B/Sprongmaat in</v>
      </c>
      <c r="AH66" s="43" t="e">
        <f t="shared" si="15"/>
        <v>#VALUE!</v>
      </c>
      <c r="AI66" s="42" t="str">
        <f t="shared" si="16"/>
        <v>Vul C maat in</v>
      </c>
      <c r="AJ66" s="42" t="str">
        <f t="shared" si="17"/>
        <v>goed</v>
      </c>
      <c r="AK66" s="42" t="str">
        <f t="shared" si="18"/>
        <v>goed</v>
      </c>
      <c r="AL66" s="42" t="str">
        <f t="shared" si="19"/>
        <v>Vul uit 1 stuk in</v>
      </c>
      <c r="AM66" s="42" t="str">
        <f t="shared" si="20"/>
        <v>Vul trekkoord in</v>
      </c>
      <c r="AN66" s="15"/>
    </row>
    <row r="67" spans="1:40" ht="15" customHeight="1" x14ac:dyDescent="0.25">
      <c r="A67" s="11" t="str">
        <f>IF(Blad1!A49="","",Blad1!A49)</f>
        <v/>
      </c>
      <c r="B67" s="12" t="str">
        <f>IF(Blad1!B49="","",Blad1!B49)</f>
        <v/>
      </c>
      <c r="C67" s="12" t="str">
        <f>IF(Blad1!C49="","",Blad1!C49)</f>
        <v/>
      </c>
      <c r="D67" s="13" t="str">
        <f>IF(Blad1!D49="","",IF(ISNUMBER(SEARCH("ø",Blad1!D49)),Blad1!D49,"ø"&amp;Blad1!D49))</f>
        <v/>
      </c>
      <c r="E67" s="12" t="str">
        <f>IF(Blad1!E49="","",Blad1!E49)</f>
        <v/>
      </c>
      <c r="F67" s="12" t="str">
        <f>IF(Blad1!F49="","",Blad1!F49)</f>
        <v/>
      </c>
      <c r="G67" s="12" t="str">
        <f>IF(Blad1!G49="","",Blad1!G49)</f>
        <v/>
      </c>
      <c r="H67" s="12" t="str">
        <f>IF(Blad1!H49="","",Blad1!H49)</f>
        <v/>
      </c>
      <c r="I67" s="12" t="str">
        <f>IF(Blad1!I49="",IF(B67="","",IF(B67="geel","gas",IF(B67="grijs","telecom",IF(B67="groen","CAI",IF(B67="blauw","water",IF(B67="rood","elektra","")))))),Blad1!I49)</f>
        <v/>
      </c>
      <c r="J67" s="12" t="str">
        <f>IF(Blad1!J49="","",Blad1!J49)</f>
        <v/>
      </c>
      <c r="K67" s="12" t="str">
        <f>IF(Blad1!K49="","",Blad1!K49)</f>
        <v/>
      </c>
      <c r="L67" s="12" t="str">
        <f>IF(Blad1!L49="","",Blad1!L49)</f>
        <v/>
      </c>
      <c r="M67" s="12" t="str">
        <f>IF(Blad1!M49="","",Blad1!M49)</f>
        <v/>
      </c>
      <c r="N67" s="12" t="str">
        <f>IF(Blad1!N49="","",Blad1!N49)</f>
        <v/>
      </c>
      <c r="O67" s="12" t="str">
        <f>IF(Blad1!O49="","",Blad1!O49)</f>
        <v/>
      </c>
      <c r="P67" s="53"/>
      <c r="Q67" s="52" t="str">
        <f t="shared" si="0"/>
        <v>Vul gegevens in</v>
      </c>
      <c r="R67" s="50" t="str" cm="1">
        <f t="array" ref="R67">IF(Q67="","",IFERROR(INDEX(T67:AM67,MATCH(TRUE,T67:AM67&lt;&gt;"goed",0)),"goed"))</f>
        <v>Vul type in</v>
      </c>
      <c r="S67" s="42"/>
      <c r="T67" s="42" t="str">
        <f t="shared" si="1"/>
        <v>Vul type in</v>
      </c>
      <c r="U67" s="42" t="str">
        <f t="shared" si="2"/>
        <v>Vul kleur in</v>
      </c>
      <c r="V67" s="42" t="str">
        <f t="shared" si="3"/>
        <v>Vul aantal in</v>
      </c>
      <c r="W67" s="42" t="str">
        <f t="shared" si="4"/>
        <v>goed</v>
      </c>
      <c r="X67" s="42" t="str">
        <f t="shared" si="5"/>
        <v>goed</v>
      </c>
      <c r="Y67" s="42" t="str">
        <f t="shared" si="6"/>
        <v>Vul diameter in</v>
      </c>
      <c r="Z67" s="42" t="str">
        <f t="shared" si="7"/>
        <v>Vul R1 in</v>
      </c>
      <c r="AA67" s="42" t="str">
        <f t="shared" si="8"/>
        <v>Vul H1 in</v>
      </c>
      <c r="AB67" s="42" t="str">
        <f t="shared" si="9"/>
        <v>Vul R2 in</v>
      </c>
      <c r="AC67" s="42" t="str">
        <f t="shared" si="10"/>
        <v>Vul H2 in</v>
      </c>
      <c r="AD67" s="42" t="str">
        <f t="shared" si="11"/>
        <v>Vul nutsvoorziening in</v>
      </c>
      <c r="AE67" s="42" t="str">
        <f t="shared" si="12"/>
        <v>Nuts incorrect</v>
      </c>
      <c r="AF67" s="42" t="str">
        <f t="shared" si="13"/>
        <v>Vul A maat in</v>
      </c>
      <c r="AG67" s="42" t="str">
        <f t="shared" si="14"/>
        <v>Vul B/Sprongmaat in</v>
      </c>
      <c r="AH67" s="43" t="e">
        <f t="shared" si="15"/>
        <v>#VALUE!</v>
      </c>
      <c r="AI67" s="42" t="str">
        <f t="shared" si="16"/>
        <v>Vul C maat in</v>
      </c>
      <c r="AJ67" s="42" t="str">
        <f t="shared" si="17"/>
        <v>goed</v>
      </c>
      <c r="AK67" s="42" t="str">
        <f t="shared" si="18"/>
        <v>goed</v>
      </c>
      <c r="AL67" s="42" t="str">
        <f t="shared" si="19"/>
        <v>Vul uit 1 stuk in</v>
      </c>
      <c r="AM67" s="42" t="str">
        <f t="shared" si="20"/>
        <v>Vul trekkoord in</v>
      </c>
      <c r="AN67" s="15"/>
    </row>
    <row r="68" spans="1:40" ht="15" customHeight="1" x14ac:dyDescent="0.25">
      <c r="A68" s="11" t="str">
        <f>IF(Blad1!A50="","",Blad1!A50)</f>
        <v/>
      </c>
      <c r="B68" s="12" t="str">
        <f>IF(Blad1!B50="","",Blad1!B50)</f>
        <v/>
      </c>
      <c r="C68" s="12" t="str">
        <f>IF(Blad1!C50="","",Blad1!C50)</f>
        <v/>
      </c>
      <c r="D68" s="13" t="str">
        <f>IF(Blad1!D50="","",IF(ISNUMBER(SEARCH("ø",Blad1!D50)),Blad1!D50,"ø"&amp;Blad1!D50))</f>
        <v/>
      </c>
      <c r="E68" s="12" t="str">
        <f>IF(Blad1!E50="","",Blad1!E50)</f>
        <v/>
      </c>
      <c r="F68" s="12" t="str">
        <f>IF(Blad1!F50="","",Blad1!F50)</f>
        <v/>
      </c>
      <c r="G68" s="12" t="str">
        <f>IF(Blad1!G50="","",Blad1!G50)</f>
        <v/>
      </c>
      <c r="H68" s="12" t="str">
        <f>IF(Blad1!H50="","",Blad1!H50)</f>
        <v/>
      </c>
      <c r="I68" s="12" t="str">
        <f>IF(Blad1!I50="",IF(B68="","",IF(B68="geel","gas",IF(B68="grijs","telecom",IF(B68="groen","CAI",IF(B68="blauw","water",IF(B68="rood","elektra","")))))),Blad1!I50)</f>
        <v/>
      </c>
      <c r="J68" s="12" t="str">
        <f>IF(Blad1!J50="","",Blad1!J50)</f>
        <v/>
      </c>
      <c r="K68" s="12" t="str">
        <f>IF(Blad1!K50="","",Blad1!K50)</f>
        <v/>
      </c>
      <c r="L68" s="12" t="str">
        <f>IF(Blad1!L50="","",Blad1!L50)</f>
        <v/>
      </c>
      <c r="M68" s="12" t="str">
        <f>IF(Blad1!M50="","",Blad1!M50)</f>
        <v/>
      </c>
      <c r="N68" s="12" t="str">
        <f>IF(Blad1!N50="","",Blad1!N50)</f>
        <v/>
      </c>
      <c r="O68" s="12" t="str">
        <f>IF(Blad1!O50="","",Blad1!O50)</f>
        <v/>
      </c>
      <c r="P68" s="53"/>
      <c r="Q68" s="52" t="str">
        <f t="shared" si="0"/>
        <v>Vul gegevens in</v>
      </c>
      <c r="R68" s="50" t="str" cm="1">
        <f t="array" ref="R68">IF(Q68="","",IFERROR(INDEX(T68:AM68,MATCH(TRUE,T68:AM68&lt;&gt;"goed",0)),"goed"))</f>
        <v>Vul type in</v>
      </c>
      <c r="S68" s="42"/>
      <c r="T68" s="42" t="str">
        <f t="shared" si="1"/>
        <v>Vul type in</v>
      </c>
      <c r="U68" s="42" t="str">
        <f t="shared" si="2"/>
        <v>Vul kleur in</v>
      </c>
      <c r="V68" s="42" t="str">
        <f t="shared" si="3"/>
        <v>Vul aantal in</v>
      </c>
      <c r="W68" s="42" t="str">
        <f t="shared" si="4"/>
        <v>goed</v>
      </c>
      <c r="X68" s="42" t="str">
        <f t="shared" si="5"/>
        <v>goed</v>
      </c>
      <c r="Y68" s="42" t="str">
        <f t="shared" si="6"/>
        <v>Vul diameter in</v>
      </c>
      <c r="Z68" s="42" t="str">
        <f t="shared" si="7"/>
        <v>Vul R1 in</v>
      </c>
      <c r="AA68" s="42" t="str">
        <f t="shared" si="8"/>
        <v>Vul H1 in</v>
      </c>
      <c r="AB68" s="42" t="str">
        <f t="shared" si="9"/>
        <v>Vul R2 in</v>
      </c>
      <c r="AC68" s="42" t="str">
        <f t="shared" si="10"/>
        <v>Vul H2 in</v>
      </c>
      <c r="AD68" s="42" t="str">
        <f t="shared" si="11"/>
        <v>Vul nutsvoorziening in</v>
      </c>
      <c r="AE68" s="42" t="str">
        <f t="shared" si="12"/>
        <v>Nuts incorrect</v>
      </c>
      <c r="AF68" s="42" t="str">
        <f t="shared" si="13"/>
        <v>Vul A maat in</v>
      </c>
      <c r="AG68" s="42" t="str">
        <f t="shared" si="14"/>
        <v>Vul B/Sprongmaat in</v>
      </c>
      <c r="AH68" s="43" t="e">
        <f t="shared" si="15"/>
        <v>#VALUE!</v>
      </c>
      <c r="AI68" s="42" t="str">
        <f t="shared" si="16"/>
        <v>Vul C maat in</v>
      </c>
      <c r="AJ68" s="42" t="str">
        <f t="shared" si="17"/>
        <v>goed</v>
      </c>
      <c r="AK68" s="42" t="str">
        <f t="shared" si="18"/>
        <v>goed</v>
      </c>
      <c r="AL68" s="42" t="str">
        <f t="shared" si="19"/>
        <v>Vul uit 1 stuk in</v>
      </c>
      <c r="AM68" s="42" t="str">
        <f t="shared" si="20"/>
        <v>Vul trekkoord in</v>
      </c>
      <c r="AN68" s="15"/>
    </row>
    <row r="69" spans="1:40" ht="15" customHeight="1" x14ac:dyDescent="0.25">
      <c r="A69" s="11" t="str">
        <f>IF(Blad1!A51="","",Blad1!A51)</f>
        <v/>
      </c>
      <c r="B69" s="12" t="str">
        <f>IF(Blad1!B51="","",Blad1!B51)</f>
        <v/>
      </c>
      <c r="C69" s="12" t="str">
        <f>IF(Blad1!C51="","",Blad1!C51)</f>
        <v/>
      </c>
      <c r="D69" s="13" t="str">
        <f>IF(Blad1!D51="","",IF(ISNUMBER(SEARCH("ø",Blad1!D51)),Blad1!D51,"ø"&amp;Blad1!D51))</f>
        <v/>
      </c>
      <c r="E69" s="12" t="str">
        <f>IF(Blad1!E51="","",Blad1!E51)</f>
        <v/>
      </c>
      <c r="F69" s="12" t="str">
        <f>IF(Blad1!F51="","",Blad1!F51)</f>
        <v/>
      </c>
      <c r="G69" s="12" t="str">
        <f>IF(Blad1!G51="","",Blad1!G51)</f>
        <v/>
      </c>
      <c r="H69" s="12" t="str">
        <f>IF(Blad1!H51="","",Blad1!H51)</f>
        <v/>
      </c>
      <c r="I69" s="12" t="str">
        <f>IF(Blad1!I51="",IF(B69="","",IF(B69="geel","gas",IF(B69="grijs","telecom",IF(B69="groen","CAI",IF(B69="blauw","water",IF(B69="rood","elektra","")))))),Blad1!I51)</f>
        <v/>
      </c>
      <c r="J69" s="12" t="str">
        <f>IF(Blad1!J51="","",Blad1!J51)</f>
        <v/>
      </c>
      <c r="K69" s="12" t="str">
        <f>IF(Blad1!K51="","",Blad1!K51)</f>
        <v/>
      </c>
      <c r="L69" s="12" t="str">
        <f>IF(Blad1!L51="","",Blad1!L51)</f>
        <v/>
      </c>
      <c r="M69" s="12" t="str">
        <f>IF(Blad1!M51="","",Blad1!M51)</f>
        <v/>
      </c>
      <c r="N69" s="12" t="str">
        <f>IF(Blad1!N51="","",Blad1!N51)</f>
        <v/>
      </c>
      <c r="O69" s="12" t="str">
        <f>IF(Blad1!O51="","",Blad1!O51)</f>
        <v/>
      </c>
      <c r="P69" s="53"/>
      <c r="Q69" s="52" t="str">
        <f t="shared" si="0"/>
        <v>Vul gegevens in</v>
      </c>
      <c r="R69" s="50" t="str" cm="1">
        <f t="array" ref="R69">IF(Q69="","",IFERROR(INDEX(T69:AM69,MATCH(TRUE,T69:AM69&lt;&gt;"goed",0)),"goed"))</f>
        <v>Vul type in</v>
      </c>
      <c r="S69" s="42"/>
      <c r="T69" s="42" t="str">
        <f t="shared" si="1"/>
        <v>Vul type in</v>
      </c>
      <c r="U69" s="42" t="str">
        <f t="shared" si="2"/>
        <v>Vul kleur in</v>
      </c>
      <c r="V69" s="42" t="str">
        <f t="shared" si="3"/>
        <v>Vul aantal in</v>
      </c>
      <c r="W69" s="42" t="str">
        <f t="shared" si="4"/>
        <v>goed</v>
      </c>
      <c r="X69" s="42" t="str">
        <f t="shared" si="5"/>
        <v>goed</v>
      </c>
      <c r="Y69" s="42" t="str">
        <f t="shared" si="6"/>
        <v>Vul diameter in</v>
      </c>
      <c r="Z69" s="42" t="str">
        <f t="shared" si="7"/>
        <v>Vul R1 in</v>
      </c>
      <c r="AA69" s="42" t="str">
        <f t="shared" si="8"/>
        <v>Vul H1 in</v>
      </c>
      <c r="AB69" s="42" t="str">
        <f t="shared" si="9"/>
        <v>Vul R2 in</v>
      </c>
      <c r="AC69" s="42" t="str">
        <f t="shared" si="10"/>
        <v>Vul H2 in</v>
      </c>
      <c r="AD69" s="42" t="str">
        <f t="shared" si="11"/>
        <v>Vul nutsvoorziening in</v>
      </c>
      <c r="AE69" s="42" t="str">
        <f t="shared" si="12"/>
        <v>Nuts incorrect</v>
      </c>
      <c r="AF69" s="42" t="str">
        <f t="shared" si="13"/>
        <v>Vul A maat in</v>
      </c>
      <c r="AG69" s="42" t="str">
        <f t="shared" si="14"/>
        <v>Vul B/Sprongmaat in</v>
      </c>
      <c r="AH69" s="43" t="e">
        <f t="shared" si="15"/>
        <v>#VALUE!</v>
      </c>
      <c r="AI69" s="42" t="str">
        <f t="shared" si="16"/>
        <v>Vul C maat in</v>
      </c>
      <c r="AJ69" s="42" t="str">
        <f t="shared" si="17"/>
        <v>goed</v>
      </c>
      <c r="AK69" s="42" t="str">
        <f t="shared" si="18"/>
        <v>goed</v>
      </c>
      <c r="AL69" s="42" t="str">
        <f t="shared" si="19"/>
        <v>Vul uit 1 stuk in</v>
      </c>
      <c r="AM69" s="42" t="str">
        <f t="shared" si="20"/>
        <v>Vul trekkoord in</v>
      </c>
      <c r="AN69" s="15"/>
    </row>
    <row r="70" spans="1:40" ht="15" customHeight="1" x14ac:dyDescent="0.25">
      <c r="A70" s="11" t="str">
        <f>IF(Blad1!A52="","",Blad1!A52)</f>
        <v/>
      </c>
      <c r="B70" s="12" t="str">
        <f>IF(Blad1!B52="","",Blad1!B52)</f>
        <v/>
      </c>
      <c r="C70" s="12" t="str">
        <f>IF(Blad1!C52="","",Blad1!C52)</f>
        <v/>
      </c>
      <c r="D70" s="13" t="str">
        <f>IF(Blad1!D52="","",IF(ISNUMBER(SEARCH("ø",Blad1!D52)),Blad1!D52,"ø"&amp;Blad1!D52))</f>
        <v/>
      </c>
      <c r="E70" s="12" t="str">
        <f>IF(Blad1!E52="","",Blad1!E52)</f>
        <v/>
      </c>
      <c r="F70" s="12" t="str">
        <f>IF(Blad1!F52="","",Blad1!F52)</f>
        <v/>
      </c>
      <c r="G70" s="12" t="str">
        <f>IF(Blad1!G52="","",Blad1!G52)</f>
        <v/>
      </c>
      <c r="H70" s="12" t="str">
        <f>IF(Blad1!H52="","",Blad1!H52)</f>
        <v/>
      </c>
      <c r="I70" s="12" t="str">
        <f>IF(Blad1!I52="",IF(B70="","",IF(B70="geel","gas",IF(B70="grijs","telecom",IF(B70="groen","CAI",IF(B70="blauw","water",IF(B70="rood","elektra","")))))),Blad1!I52)</f>
        <v/>
      </c>
      <c r="J70" s="12" t="str">
        <f>IF(Blad1!J52="","",Blad1!J52)</f>
        <v/>
      </c>
      <c r="K70" s="12" t="str">
        <f>IF(Blad1!K52="","",Blad1!K52)</f>
        <v/>
      </c>
      <c r="L70" s="12" t="str">
        <f>IF(Blad1!L52="","",Blad1!L52)</f>
        <v/>
      </c>
      <c r="M70" s="12" t="str">
        <f>IF(Blad1!M52="","",Blad1!M52)</f>
        <v/>
      </c>
      <c r="N70" s="12" t="str">
        <f>IF(Blad1!N52="","",Blad1!N52)</f>
        <v/>
      </c>
      <c r="O70" s="12" t="str">
        <f>IF(Blad1!O52="","",Blad1!O52)</f>
        <v/>
      </c>
      <c r="P70" s="53"/>
      <c r="Q70" s="52" t="str">
        <f t="shared" si="0"/>
        <v>Vul gegevens in</v>
      </c>
      <c r="R70" s="50" t="str" cm="1">
        <f t="array" ref="R70">IF(Q70="","",IFERROR(INDEX(T70:AM70,MATCH(TRUE,T70:AM70&lt;&gt;"goed",0)),"goed"))</f>
        <v>Vul type in</v>
      </c>
      <c r="S70" s="42"/>
      <c r="T70" s="42" t="str">
        <f t="shared" si="1"/>
        <v>Vul type in</v>
      </c>
      <c r="U70" s="42" t="str">
        <f t="shared" si="2"/>
        <v>Vul kleur in</v>
      </c>
      <c r="V70" s="42" t="str">
        <f t="shared" si="3"/>
        <v>Vul aantal in</v>
      </c>
      <c r="W70" s="42" t="str">
        <f t="shared" si="4"/>
        <v>goed</v>
      </c>
      <c r="X70" s="42" t="str">
        <f t="shared" si="5"/>
        <v>goed</v>
      </c>
      <c r="Y70" s="42" t="str">
        <f t="shared" si="6"/>
        <v>Vul diameter in</v>
      </c>
      <c r="Z70" s="42" t="str">
        <f t="shared" si="7"/>
        <v>Vul R1 in</v>
      </c>
      <c r="AA70" s="42" t="str">
        <f t="shared" si="8"/>
        <v>Vul H1 in</v>
      </c>
      <c r="AB70" s="42" t="str">
        <f t="shared" si="9"/>
        <v>Vul R2 in</v>
      </c>
      <c r="AC70" s="42" t="str">
        <f t="shared" si="10"/>
        <v>Vul H2 in</v>
      </c>
      <c r="AD70" s="42" t="str">
        <f t="shared" si="11"/>
        <v>Vul nutsvoorziening in</v>
      </c>
      <c r="AE70" s="42" t="str">
        <f t="shared" si="12"/>
        <v>Nuts incorrect</v>
      </c>
      <c r="AF70" s="42" t="str">
        <f t="shared" si="13"/>
        <v>Vul A maat in</v>
      </c>
      <c r="AG70" s="42" t="str">
        <f t="shared" si="14"/>
        <v>Vul B/Sprongmaat in</v>
      </c>
      <c r="AH70" s="43" t="e">
        <f t="shared" si="15"/>
        <v>#VALUE!</v>
      </c>
      <c r="AI70" s="42" t="str">
        <f t="shared" si="16"/>
        <v>Vul C maat in</v>
      </c>
      <c r="AJ70" s="42" t="str">
        <f t="shared" si="17"/>
        <v>goed</v>
      </c>
      <c r="AK70" s="42" t="str">
        <f t="shared" si="18"/>
        <v>goed</v>
      </c>
      <c r="AL70" s="42" t="str">
        <f t="shared" si="19"/>
        <v>Vul uit 1 stuk in</v>
      </c>
      <c r="AM70" s="42" t="str">
        <f t="shared" si="20"/>
        <v>Vul trekkoord in</v>
      </c>
      <c r="AN70" s="15"/>
    </row>
    <row r="71" spans="1:40" ht="15" customHeight="1" x14ac:dyDescent="0.25">
      <c r="A71" s="11" t="str">
        <f>IF(Blad1!A53="","",Blad1!A53)</f>
        <v/>
      </c>
      <c r="B71" s="12" t="str">
        <f>IF(Blad1!B53="","",Blad1!B53)</f>
        <v/>
      </c>
      <c r="C71" s="12" t="str">
        <f>IF(Blad1!C53="","",Blad1!C53)</f>
        <v/>
      </c>
      <c r="D71" s="13" t="str">
        <f>IF(Blad1!D53="","",IF(ISNUMBER(SEARCH("ø",Blad1!D53)),Blad1!D53,"ø"&amp;Blad1!D53))</f>
        <v/>
      </c>
      <c r="E71" s="12" t="str">
        <f>IF(Blad1!E53="","",Blad1!E53)</f>
        <v/>
      </c>
      <c r="F71" s="12" t="str">
        <f>IF(Blad1!F53="","",Blad1!F53)</f>
        <v/>
      </c>
      <c r="G71" s="12" t="str">
        <f>IF(Blad1!G53="","",Blad1!G53)</f>
        <v/>
      </c>
      <c r="H71" s="12" t="str">
        <f>IF(Blad1!H53="","",Blad1!H53)</f>
        <v/>
      </c>
      <c r="I71" s="12" t="str">
        <f>IF(Blad1!I53="",IF(B71="","",IF(B71="geel","gas",IF(B71="grijs","telecom",IF(B71="groen","CAI",IF(B71="blauw","water",IF(B71="rood","elektra","")))))),Blad1!I53)</f>
        <v/>
      </c>
      <c r="J71" s="12" t="str">
        <f>IF(Blad1!J53="","",Blad1!J53)</f>
        <v/>
      </c>
      <c r="K71" s="12" t="str">
        <f>IF(Blad1!K53="","",Blad1!K53)</f>
        <v/>
      </c>
      <c r="L71" s="12" t="str">
        <f>IF(Blad1!L53="","",Blad1!L53)</f>
        <v/>
      </c>
      <c r="M71" s="12" t="str">
        <f>IF(Blad1!M53="","",Blad1!M53)</f>
        <v/>
      </c>
      <c r="N71" s="12" t="str">
        <f>IF(Blad1!N53="","",Blad1!N53)</f>
        <v/>
      </c>
      <c r="O71" s="12" t="str">
        <f>IF(Blad1!O53="","",Blad1!O53)</f>
        <v/>
      </c>
      <c r="P71" s="53"/>
      <c r="Q71" s="52" t="str">
        <f t="shared" si="0"/>
        <v>Vul gegevens in</v>
      </c>
      <c r="R71" s="50" t="str" cm="1">
        <f t="array" ref="R71">IF(Q71="","",IFERROR(INDEX(T71:AM71,MATCH(TRUE,T71:AM71&lt;&gt;"goed",0)),"goed"))</f>
        <v>Vul type in</v>
      </c>
      <c r="S71" s="42"/>
      <c r="T71" s="42" t="str">
        <f t="shared" si="1"/>
        <v>Vul type in</v>
      </c>
      <c r="U71" s="42" t="str">
        <f t="shared" si="2"/>
        <v>Vul kleur in</v>
      </c>
      <c r="V71" s="42" t="str">
        <f t="shared" si="3"/>
        <v>Vul aantal in</v>
      </c>
      <c r="W71" s="42" t="str">
        <f t="shared" si="4"/>
        <v>goed</v>
      </c>
      <c r="X71" s="42" t="str">
        <f t="shared" si="5"/>
        <v>goed</v>
      </c>
      <c r="Y71" s="42" t="str">
        <f t="shared" si="6"/>
        <v>Vul diameter in</v>
      </c>
      <c r="Z71" s="42" t="str">
        <f t="shared" si="7"/>
        <v>Vul R1 in</v>
      </c>
      <c r="AA71" s="42" t="str">
        <f t="shared" si="8"/>
        <v>Vul H1 in</v>
      </c>
      <c r="AB71" s="42" t="str">
        <f t="shared" si="9"/>
        <v>Vul R2 in</v>
      </c>
      <c r="AC71" s="42" t="str">
        <f t="shared" si="10"/>
        <v>Vul H2 in</v>
      </c>
      <c r="AD71" s="42" t="str">
        <f t="shared" si="11"/>
        <v>Vul nutsvoorziening in</v>
      </c>
      <c r="AE71" s="42" t="str">
        <f t="shared" si="12"/>
        <v>Nuts incorrect</v>
      </c>
      <c r="AF71" s="42" t="str">
        <f t="shared" si="13"/>
        <v>Vul A maat in</v>
      </c>
      <c r="AG71" s="42" t="str">
        <f t="shared" si="14"/>
        <v>Vul B/Sprongmaat in</v>
      </c>
      <c r="AH71" s="43" t="e">
        <f t="shared" si="15"/>
        <v>#VALUE!</v>
      </c>
      <c r="AI71" s="42" t="str">
        <f t="shared" si="16"/>
        <v>Vul C maat in</v>
      </c>
      <c r="AJ71" s="42" t="str">
        <f t="shared" si="17"/>
        <v>goed</v>
      </c>
      <c r="AK71" s="42" t="str">
        <f t="shared" si="18"/>
        <v>goed</v>
      </c>
      <c r="AL71" s="42" t="str">
        <f t="shared" si="19"/>
        <v>Vul uit 1 stuk in</v>
      </c>
      <c r="AM71" s="42" t="str">
        <f t="shared" si="20"/>
        <v>Vul trekkoord in</v>
      </c>
      <c r="AN71" s="15"/>
    </row>
    <row r="72" spans="1:40" ht="15" customHeight="1" x14ac:dyDescent="0.25">
      <c r="A72" s="11" t="str">
        <f>IF(Blad1!A54="","",Blad1!A54)</f>
        <v/>
      </c>
      <c r="B72" s="12" t="str">
        <f>IF(Blad1!B54="","",Blad1!B54)</f>
        <v/>
      </c>
      <c r="C72" s="12" t="str">
        <f>IF(Blad1!C54="","",Blad1!C54)</f>
        <v/>
      </c>
      <c r="D72" s="13" t="str">
        <f>IF(Blad1!D54="","",IF(ISNUMBER(SEARCH("ø",Blad1!D54)),Blad1!D54,"ø"&amp;Blad1!D54))</f>
        <v/>
      </c>
      <c r="E72" s="12" t="str">
        <f>IF(Blad1!E54="","",Blad1!E54)</f>
        <v/>
      </c>
      <c r="F72" s="12" t="str">
        <f>IF(Blad1!F54="","",Blad1!F54)</f>
        <v/>
      </c>
      <c r="G72" s="12" t="str">
        <f>IF(Blad1!G54="","",Blad1!G54)</f>
        <v/>
      </c>
      <c r="H72" s="12" t="str">
        <f>IF(Blad1!H54="","",Blad1!H54)</f>
        <v/>
      </c>
      <c r="I72" s="12" t="str">
        <f>IF(Blad1!I54="",IF(B72="","",IF(B72="geel","gas",IF(B72="grijs","telecom",IF(B72="groen","CAI",IF(B72="blauw","water",IF(B72="rood","elektra","")))))),Blad1!I54)</f>
        <v/>
      </c>
      <c r="J72" s="12" t="str">
        <f>IF(Blad1!J54="","",Blad1!J54)</f>
        <v/>
      </c>
      <c r="K72" s="12" t="str">
        <f>IF(Blad1!K54="","",Blad1!K54)</f>
        <v/>
      </c>
      <c r="L72" s="12" t="str">
        <f>IF(Blad1!L54="","",Blad1!L54)</f>
        <v/>
      </c>
      <c r="M72" s="12" t="str">
        <f>IF(Blad1!M54="","",Blad1!M54)</f>
        <v/>
      </c>
      <c r="N72" s="12" t="str">
        <f>IF(Blad1!N54="","",Blad1!N54)</f>
        <v/>
      </c>
      <c r="O72" s="12" t="str">
        <f>IF(Blad1!O54="","",Blad1!O54)</f>
        <v/>
      </c>
      <c r="P72" s="53"/>
      <c r="Q72" s="52" t="str">
        <f t="shared" si="0"/>
        <v>Vul gegevens in</v>
      </c>
      <c r="R72" s="50" t="str" cm="1">
        <f t="array" ref="R72">IF(Q72="","",IFERROR(INDEX(T72:AM72,MATCH(TRUE,T72:AM72&lt;&gt;"goed",0)),"goed"))</f>
        <v>Vul type in</v>
      </c>
      <c r="S72" s="42"/>
      <c r="T72" s="42" t="str">
        <f t="shared" si="1"/>
        <v>Vul type in</v>
      </c>
      <c r="U72" s="42" t="str">
        <f t="shared" si="2"/>
        <v>Vul kleur in</v>
      </c>
      <c r="V72" s="42" t="str">
        <f t="shared" si="3"/>
        <v>Vul aantal in</v>
      </c>
      <c r="W72" s="42" t="str">
        <f t="shared" si="4"/>
        <v>goed</v>
      </c>
      <c r="X72" s="42" t="str">
        <f t="shared" si="5"/>
        <v>goed</v>
      </c>
      <c r="Y72" s="42" t="str">
        <f t="shared" si="6"/>
        <v>Vul diameter in</v>
      </c>
      <c r="Z72" s="42" t="str">
        <f t="shared" si="7"/>
        <v>Vul R1 in</v>
      </c>
      <c r="AA72" s="42" t="str">
        <f t="shared" si="8"/>
        <v>Vul H1 in</v>
      </c>
      <c r="AB72" s="42" t="str">
        <f t="shared" si="9"/>
        <v>Vul R2 in</v>
      </c>
      <c r="AC72" s="42" t="str">
        <f t="shared" si="10"/>
        <v>Vul H2 in</v>
      </c>
      <c r="AD72" s="42" t="str">
        <f t="shared" si="11"/>
        <v>Vul nutsvoorziening in</v>
      </c>
      <c r="AE72" s="42" t="str">
        <f t="shared" si="12"/>
        <v>Nuts incorrect</v>
      </c>
      <c r="AF72" s="42" t="str">
        <f t="shared" si="13"/>
        <v>Vul A maat in</v>
      </c>
      <c r="AG72" s="42" t="str">
        <f t="shared" si="14"/>
        <v>Vul B/Sprongmaat in</v>
      </c>
      <c r="AH72" s="43" t="e">
        <f t="shared" si="15"/>
        <v>#VALUE!</v>
      </c>
      <c r="AI72" s="42" t="str">
        <f t="shared" si="16"/>
        <v>Vul C maat in</v>
      </c>
      <c r="AJ72" s="42" t="str">
        <f t="shared" si="17"/>
        <v>goed</v>
      </c>
      <c r="AK72" s="42" t="str">
        <f t="shared" si="18"/>
        <v>goed</v>
      </c>
      <c r="AL72" s="42" t="str">
        <f t="shared" si="19"/>
        <v>Vul uit 1 stuk in</v>
      </c>
      <c r="AM72" s="42" t="str">
        <f t="shared" si="20"/>
        <v>Vul trekkoord in</v>
      </c>
      <c r="AN72" s="15"/>
    </row>
    <row r="73" spans="1:40" ht="15" customHeight="1" x14ac:dyDescent="0.25">
      <c r="A73" s="11" t="str">
        <f>IF(Blad1!A55="","",Blad1!A55)</f>
        <v/>
      </c>
      <c r="B73" s="12" t="str">
        <f>IF(Blad1!B55="","",Blad1!B55)</f>
        <v/>
      </c>
      <c r="C73" s="12" t="str">
        <f>IF(Blad1!C55="","",Blad1!C55)</f>
        <v/>
      </c>
      <c r="D73" s="13" t="str">
        <f>IF(Blad1!D55="","",IF(ISNUMBER(SEARCH("ø",Blad1!D55)),Blad1!D55,"ø"&amp;Blad1!D55))</f>
        <v/>
      </c>
      <c r="E73" s="12" t="str">
        <f>IF(Blad1!E55="","",Blad1!E55)</f>
        <v/>
      </c>
      <c r="F73" s="12" t="str">
        <f>IF(Blad1!F55="","",Blad1!F55)</f>
        <v/>
      </c>
      <c r="G73" s="12" t="str">
        <f>IF(Blad1!G55="","",Blad1!G55)</f>
        <v/>
      </c>
      <c r="H73" s="12" t="str">
        <f>IF(Blad1!H55="","",Blad1!H55)</f>
        <v/>
      </c>
      <c r="I73" s="12" t="str">
        <f>IF(Blad1!I55="",IF(B73="","",IF(B73="geel","gas",IF(B73="grijs","telecom",IF(B73="groen","CAI",IF(B73="blauw","water",IF(B73="rood","elektra","")))))),Blad1!I55)</f>
        <v/>
      </c>
      <c r="J73" s="12" t="str">
        <f>IF(Blad1!J55="","",Blad1!J55)</f>
        <v/>
      </c>
      <c r="K73" s="12" t="str">
        <f>IF(Blad1!K55="","",Blad1!K55)</f>
        <v/>
      </c>
      <c r="L73" s="12" t="str">
        <f>IF(Blad1!L55="","",Blad1!L55)</f>
        <v/>
      </c>
      <c r="M73" s="12" t="str">
        <f>IF(Blad1!M55="","",Blad1!M55)</f>
        <v/>
      </c>
      <c r="N73" s="12" t="str">
        <f>IF(Blad1!N55="","",Blad1!N55)</f>
        <v/>
      </c>
      <c r="O73" s="12" t="str">
        <f>IF(Blad1!O55="","",Blad1!O55)</f>
        <v/>
      </c>
      <c r="P73" s="53"/>
      <c r="Q73" s="52" t="str">
        <f t="shared" si="0"/>
        <v>Vul gegevens in</v>
      </c>
      <c r="R73" s="50" t="str" cm="1">
        <f t="array" ref="R73">IF(Q73="","",IFERROR(INDEX(T73:AM73,MATCH(TRUE,T73:AM73&lt;&gt;"goed",0)),"goed"))</f>
        <v>Vul type in</v>
      </c>
      <c r="S73" s="42"/>
      <c r="T73" s="42" t="str">
        <f t="shared" si="1"/>
        <v>Vul type in</v>
      </c>
      <c r="U73" s="42" t="str">
        <f t="shared" si="2"/>
        <v>Vul kleur in</v>
      </c>
      <c r="V73" s="42" t="str">
        <f t="shared" si="3"/>
        <v>Vul aantal in</v>
      </c>
      <c r="W73" s="42" t="str">
        <f t="shared" si="4"/>
        <v>goed</v>
      </c>
      <c r="X73" s="42" t="str">
        <f t="shared" si="5"/>
        <v>goed</v>
      </c>
      <c r="Y73" s="42" t="str">
        <f t="shared" si="6"/>
        <v>Vul diameter in</v>
      </c>
      <c r="Z73" s="42" t="str">
        <f t="shared" si="7"/>
        <v>Vul R1 in</v>
      </c>
      <c r="AA73" s="42" t="str">
        <f t="shared" si="8"/>
        <v>Vul H1 in</v>
      </c>
      <c r="AB73" s="42" t="str">
        <f t="shared" si="9"/>
        <v>Vul R2 in</v>
      </c>
      <c r="AC73" s="42" t="str">
        <f t="shared" si="10"/>
        <v>Vul H2 in</v>
      </c>
      <c r="AD73" s="42" t="str">
        <f t="shared" si="11"/>
        <v>Vul nutsvoorziening in</v>
      </c>
      <c r="AE73" s="42" t="str">
        <f t="shared" si="12"/>
        <v>Nuts incorrect</v>
      </c>
      <c r="AF73" s="42" t="str">
        <f t="shared" si="13"/>
        <v>Vul A maat in</v>
      </c>
      <c r="AG73" s="42" t="str">
        <f t="shared" si="14"/>
        <v>Vul B/Sprongmaat in</v>
      </c>
      <c r="AH73" s="43" t="e">
        <f t="shared" si="15"/>
        <v>#VALUE!</v>
      </c>
      <c r="AI73" s="42" t="str">
        <f t="shared" si="16"/>
        <v>Vul C maat in</v>
      </c>
      <c r="AJ73" s="42" t="str">
        <f t="shared" si="17"/>
        <v>goed</v>
      </c>
      <c r="AK73" s="42" t="str">
        <f t="shared" si="18"/>
        <v>goed</v>
      </c>
      <c r="AL73" s="42" t="str">
        <f t="shared" si="19"/>
        <v>Vul uit 1 stuk in</v>
      </c>
      <c r="AM73" s="42" t="str">
        <f t="shared" si="20"/>
        <v>Vul trekkoord in</v>
      </c>
      <c r="AN73" s="15"/>
    </row>
    <row r="74" spans="1:40" ht="15" customHeight="1" x14ac:dyDescent="0.25">
      <c r="A74" s="11" t="str">
        <f>IF(Blad1!A56="","",Blad1!A56)</f>
        <v/>
      </c>
      <c r="B74" s="12" t="str">
        <f>IF(Blad1!B56="","",Blad1!B56)</f>
        <v/>
      </c>
      <c r="C74" s="12" t="str">
        <f>IF(Blad1!C56="","",Blad1!C56)</f>
        <v/>
      </c>
      <c r="D74" s="13" t="str">
        <f>IF(Blad1!D56="","",IF(ISNUMBER(SEARCH("ø",Blad1!D56)),Blad1!D56,"ø"&amp;Blad1!D56))</f>
        <v/>
      </c>
      <c r="E74" s="12" t="str">
        <f>IF(Blad1!E56="","",Blad1!E56)</f>
        <v/>
      </c>
      <c r="F74" s="12" t="str">
        <f>IF(Blad1!F56="","",Blad1!F56)</f>
        <v/>
      </c>
      <c r="G74" s="12" t="str">
        <f>IF(Blad1!G56="","",Blad1!G56)</f>
        <v/>
      </c>
      <c r="H74" s="12" t="str">
        <f>IF(Blad1!H56="","",Blad1!H56)</f>
        <v/>
      </c>
      <c r="I74" s="12" t="str">
        <f>IF(Blad1!I56="",IF(B74="","",IF(B74="geel","gas",IF(B74="grijs","telecom",IF(B74="groen","CAI",IF(B74="blauw","water",IF(B74="rood","elektra","")))))),Blad1!I56)</f>
        <v/>
      </c>
      <c r="J74" s="12" t="str">
        <f>IF(Blad1!J56="","",Blad1!J56)</f>
        <v/>
      </c>
      <c r="K74" s="12" t="str">
        <f>IF(Blad1!K56="","",Blad1!K56)</f>
        <v/>
      </c>
      <c r="L74" s="12" t="str">
        <f>IF(Blad1!L56="","",Blad1!L56)</f>
        <v/>
      </c>
      <c r="M74" s="12" t="str">
        <f>IF(Blad1!M56="","",Blad1!M56)</f>
        <v/>
      </c>
      <c r="N74" s="12" t="str">
        <f>IF(Blad1!N56="","",Blad1!N56)</f>
        <v/>
      </c>
      <c r="O74" s="12" t="str">
        <f>IF(Blad1!O56="","",Blad1!O56)</f>
        <v/>
      </c>
      <c r="P74" s="53"/>
      <c r="Q74" s="52" t="str">
        <f t="shared" si="0"/>
        <v>Vul gegevens in</v>
      </c>
      <c r="R74" s="50" t="str" cm="1">
        <f t="array" ref="R74">IF(Q74="","",IFERROR(INDEX(T74:AM74,MATCH(TRUE,T74:AM74&lt;&gt;"goed",0)),"goed"))</f>
        <v>Vul type in</v>
      </c>
      <c r="S74" s="42"/>
      <c r="T74" s="42" t="str">
        <f t="shared" si="1"/>
        <v>Vul type in</v>
      </c>
      <c r="U74" s="42" t="str">
        <f t="shared" si="2"/>
        <v>Vul kleur in</v>
      </c>
      <c r="V74" s="42" t="str">
        <f t="shared" si="3"/>
        <v>Vul aantal in</v>
      </c>
      <c r="W74" s="42" t="str">
        <f t="shared" si="4"/>
        <v>goed</v>
      </c>
      <c r="X74" s="42" t="str">
        <f t="shared" si="5"/>
        <v>goed</v>
      </c>
      <c r="Y74" s="42" t="str">
        <f t="shared" si="6"/>
        <v>Vul diameter in</v>
      </c>
      <c r="Z74" s="42" t="str">
        <f t="shared" si="7"/>
        <v>Vul R1 in</v>
      </c>
      <c r="AA74" s="42" t="str">
        <f t="shared" si="8"/>
        <v>Vul H1 in</v>
      </c>
      <c r="AB74" s="42" t="str">
        <f t="shared" si="9"/>
        <v>Vul R2 in</v>
      </c>
      <c r="AC74" s="42" t="str">
        <f t="shared" si="10"/>
        <v>Vul H2 in</v>
      </c>
      <c r="AD74" s="42" t="str">
        <f t="shared" si="11"/>
        <v>Vul nutsvoorziening in</v>
      </c>
      <c r="AE74" s="42" t="str">
        <f t="shared" si="12"/>
        <v>Nuts incorrect</v>
      </c>
      <c r="AF74" s="42" t="str">
        <f t="shared" si="13"/>
        <v>Vul A maat in</v>
      </c>
      <c r="AG74" s="42" t="str">
        <f t="shared" si="14"/>
        <v>Vul B/Sprongmaat in</v>
      </c>
      <c r="AH74" s="43" t="e">
        <f t="shared" si="15"/>
        <v>#VALUE!</v>
      </c>
      <c r="AI74" s="42" t="str">
        <f t="shared" si="16"/>
        <v>Vul C maat in</v>
      </c>
      <c r="AJ74" s="42" t="str">
        <f t="shared" si="17"/>
        <v>goed</v>
      </c>
      <c r="AK74" s="42" t="str">
        <f t="shared" si="18"/>
        <v>goed</v>
      </c>
      <c r="AL74" s="42" t="str">
        <f t="shared" si="19"/>
        <v>Vul uit 1 stuk in</v>
      </c>
      <c r="AM74" s="42" t="str">
        <f t="shared" si="20"/>
        <v>Vul trekkoord in</v>
      </c>
      <c r="AN74" s="15"/>
    </row>
    <row r="75" spans="1:40" ht="15" customHeight="1" x14ac:dyDescent="0.25">
      <c r="A75" s="11" t="str">
        <f>IF(Blad1!A57="","",Blad1!A57)</f>
        <v/>
      </c>
      <c r="B75" s="12" t="str">
        <f>IF(Blad1!B57="","",Blad1!B57)</f>
        <v/>
      </c>
      <c r="C75" s="12" t="str">
        <f>IF(Blad1!C57="","",Blad1!C57)</f>
        <v/>
      </c>
      <c r="D75" s="13" t="str">
        <f>IF(Blad1!D57="","",IF(ISNUMBER(SEARCH("ø",Blad1!D57)),Blad1!D57,"ø"&amp;Blad1!D57))</f>
        <v/>
      </c>
      <c r="E75" s="12" t="str">
        <f>IF(Blad1!E57="","",Blad1!E57)</f>
        <v/>
      </c>
      <c r="F75" s="12" t="str">
        <f>IF(Blad1!F57="","",Blad1!F57)</f>
        <v/>
      </c>
      <c r="G75" s="12" t="str">
        <f>IF(Blad1!G57="","",Blad1!G57)</f>
        <v/>
      </c>
      <c r="H75" s="12" t="str">
        <f>IF(Blad1!H57="","",Blad1!H57)</f>
        <v/>
      </c>
      <c r="I75" s="12" t="str">
        <f>IF(Blad1!I57="",IF(B75="","",IF(B75="geel","gas",IF(B75="grijs","telecom",IF(B75="groen","CAI",IF(B75="blauw","water",IF(B75="rood","elektra","")))))),Blad1!I57)</f>
        <v/>
      </c>
      <c r="J75" s="12" t="str">
        <f>IF(Blad1!J57="","",Blad1!J57)</f>
        <v/>
      </c>
      <c r="K75" s="12" t="str">
        <f>IF(Blad1!K57="","",Blad1!K57)</f>
        <v/>
      </c>
      <c r="L75" s="12" t="str">
        <f>IF(Blad1!L57="","",Blad1!L57)</f>
        <v/>
      </c>
      <c r="M75" s="12" t="str">
        <f>IF(Blad1!M57="","",Blad1!M57)</f>
        <v/>
      </c>
      <c r="N75" s="12" t="str">
        <f>IF(Blad1!N57="","",Blad1!N57)</f>
        <v/>
      </c>
      <c r="O75" s="12" t="str">
        <f>IF(Blad1!O57="","",Blad1!O57)</f>
        <v/>
      </c>
      <c r="P75" s="53"/>
      <c r="Q75" s="52" t="str">
        <f t="shared" si="0"/>
        <v>Vul gegevens in</v>
      </c>
      <c r="R75" s="50" t="str" cm="1">
        <f t="array" ref="R75">IF(Q75="","",IFERROR(INDEX(T75:AM75,MATCH(TRUE,T75:AM75&lt;&gt;"goed",0)),"goed"))</f>
        <v>Vul type in</v>
      </c>
      <c r="S75" s="42"/>
      <c r="T75" s="42" t="str">
        <f t="shared" si="1"/>
        <v>Vul type in</v>
      </c>
      <c r="U75" s="42" t="str">
        <f t="shared" si="2"/>
        <v>Vul kleur in</v>
      </c>
      <c r="V75" s="42" t="str">
        <f t="shared" si="3"/>
        <v>Vul aantal in</v>
      </c>
      <c r="W75" s="42" t="str">
        <f t="shared" si="4"/>
        <v>goed</v>
      </c>
      <c r="X75" s="42" t="str">
        <f t="shared" si="5"/>
        <v>goed</v>
      </c>
      <c r="Y75" s="42" t="str">
        <f t="shared" si="6"/>
        <v>Vul diameter in</v>
      </c>
      <c r="Z75" s="42" t="str">
        <f t="shared" si="7"/>
        <v>Vul R1 in</v>
      </c>
      <c r="AA75" s="42" t="str">
        <f t="shared" si="8"/>
        <v>Vul H1 in</v>
      </c>
      <c r="AB75" s="42" t="str">
        <f t="shared" si="9"/>
        <v>Vul R2 in</v>
      </c>
      <c r="AC75" s="42" t="str">
        <f t="shared" si="10"/>
        <v>Vul H2 in</v>
      </c>
      <c r="AD75" s="42" t="str">
        <f t="shared" si="11"/>
        <v>Vul nutsvoorziening in</v>
      </c>
      <c r="AE75" s="42" t="str">
        <f t="shared" si="12"/>
        <v>Nuts incorrect</v>
      </c>
      <c r="AF75" s="42" t="str">
        <f t="shared" si="13"/>
        <v>Vul A maat in</v>
      </c>
      <c r="AG75" s="42" t="str">
        <f t="shared" si="14"/>
        <v>Vul B/Sprongmaat in</v>
      </c>
      <c r="AH75" s="43" t="e">
        <f t="shared" si="15"/>
        <v>#VALUE!</v>
      </c>
      <c r="AI75" s="42" t="str">
        <f t="shared" si="16"/>
        <v>Vul C maat in</v>
      </c>
      <c r="AJ75" s="42" t="str">
        <f t="shared" si="17"/>
        <v>goed</v>
      </c>
      <c r="AK75" s="42" t="str">
        <f t="shared" si="18"/>
        <v>goed</v>
      </c>
      <c r="AL75" s="42" t="str">
        <f t="shared" si="19"/>
        <v>Vul uit 1 stuk in</v>
      </c>
      <c r="AM75" s="42" t="str">
        <f t="shared" si="20"/>
        <v>Vul trekkoord in</v>
      </c>
      <c r="AN75" s="15"/>
    </row>
    <row r="76" spans="1:40" ht="15" customHeight="1" x14ac:dyDescent="0.25">
      <c r="A76" s="11" t="str">
        <f>IF(Blad1!A58="","",Blad1!A58)</f>
        <v/>
      </c>
      <c r="B76" s="12" t="str">
        <f>IF(Blad1!B58="","",Blad1!B58)</f>
        <v/>
      </c>
      <c r="C76" s="12" t="str">
        <f>IF(Blad1!C58="","",Blad1!C58)</f>
        <v/>
      </c>
      <c r="D76" s="13" t="str">
        <f>IF(Blad1!D58="","",IF(ISNUMBER(SEARCH("ø",Blad1!D58)),Blad1!D58,"ø"&amp;Blad1!D58))</f>
        <v/>
      </c>
      <c r="E76" s="12" t="str">
        <f>IF(Blad1!E58="","",Blad1!E58)</f>
        <v/>
      </c>
      <c r="F76" s="12" t="str">
        <f>IF(Blad1!F58="","",Blad1!F58)</f>
        <v/>
      </c>
      <c r="G76" s="12" t="str">
        <f>IF(Blad1!G58="","",Blad1!G58)</f>
        <v/>
      </c>
      <c r="H76" s="12" t="str">
        <f>IF(Blad1!H58="","",Blad1!H58)</f>
        <v/>
      </c>
      <c r="I76" s="12" t="str">
        <f>IF(Blad1!I58="",IF(B76="","",IF(B76="geel","gas",IF(B76="grijs","telecom",IF(B76="groen","CAI",IF(B76="blauw","water",IF(B76="rood","elektra","")))))),Blad1!I58)</f>
        <v/>
      </c>
      <c r="J76" s="12" t="str">
        <f>IF(Blad1!J58="","",Blad1!J58)</f>
        <v/>
      </c>
      <c r="K76" s="12" t="str">
        <f>IF(Blad1!K58="","",Blad1!K58)</f>
        <v/>
      </c>
      <c r="L76" s="12" t="str">
        <f>IF(Blad1!L58="","",Blad1!L58)</f>
        <v/>
      </c>
      <c r="M76" s="12" t="str">
        <f>IF(Blad1!M58="","",Blad1!M58)</f>
        <v/>
      </c>
      <c r="N76" s="12" t="str">
        <f>IF(Blad1!N58="","",Blad1!N58)</f>
        <v/>
      </c>
      <c r="O76" s="12" t="str">
        <f>IF(Blad1!O58="","",Blad1!O58)</f>
        <v/>
      </c>
      <c r="P76" s="53"/>
      <c r="Q76" s="52" t="str">
        <f t="shared" si="0"/>
        <v>Vul gegevens in</v>
      </c>
      <c r="R76" s="50" t="str" cm="1">
        <f t="array" ref="R76">IF(Q76="","",IFERROR(INDEX(T76:AM76,MATCH(TRUE,T76:AM76&lt;&gt;"goed",0)),"goed"))</f>
        <v>Vul type in</v>
      </c>
      <c r="S76" s="42"/>
      <c r="T76" s="42" t="str">
        <f t="shared" si="1"/>
        <v>Vul type in</v>
      </c>
      <c r="U76" s="42" t="str">
        <f t="shared" si="2"/>
        <v>Vul kleur in</v>
      </c>
      <c r="V76" s="42" t="str">
        <f t="shared" si="3"/>
        <v>Vul aantal in</v>
      </c>
      <c r="W76" s="42" t="str">
        <f t="shared" si="4"/>
        <v>goed</v>
      </c>
      <c r="X76" s="42" t="str">
        <f t="shared" si="5"/>
        <v>goed</v>
      </c>
      <c r="Y76" s="42" t="str">
        <f t="shared" si="6"/>
        <v>Vul diameter in</v>
      </c>
      <c r="Z76" s="42" t="str">
        <f t="shared" si="7"/>
        <v>Vul R1 in</v>
      </c>
      <c r="AA76" s="42" t="str">
        <f t="shared" si="8"/>
        <v>Vul H1 in</v>
      </c>
      <c r="AB76" s="42" t="str">
        <f t="shared" si="9"/>
        <v>Vul R2 in</v>
      </c>
      <c r="AC76" s="42" t="str">
        <f t="shared" si="10"/>
        <v>Vul H2 in</v>
      </c>
      <c r="AD76" s="42" t="str">
        <f t="shared" si="11"/>
        <v>Vul nutsvoorziening in</v>
      </c>
      <c r="AE76" s="42" t="str">
        <f t="shared" si="12"/>
        <v>Nuts incorrect</v>
      </c>
      <c r="AF76" s="42" t="str">
        <f t="shared" si="13"/>
        <v>Vul A maat in</v>
      </c>
      <c r="AG76" s="42" t="str">
        <f t="shared" si="14"/>
        <v>Vul B/Sprongmaat in</v>
      </c>
      <c r="AH76" s="43" t="e">
        <f t="shared" si="15"/>
        <v>#VALUE!</v>
      </c>
      <c r="AI76" s="42" t="str">
        <f t="shared" si="16"/>
        <v>Vul C maat in</v>
      </c>
      <c r="AJ76" s="42" t="str">
        <f t="shared" si="17"/>
        <v>goed</v>
      </c>
      <c r="AK76" s="42" t="str">
        <f t="shared" si="18"/>
        <v>goed</v>
      </c>
      <c r="AL76" s="42" t="str">
        <f t="shared" si="19"/>
        <v>Vul uit 1 stuk in</v>
      </c>
      <c r="AM76" s="42" t="str">
        <f t="shared" si="20"/>
        <v>Vul trekkoord in</v>
      </c>
      <c r="AN76" s="15"/>
    </row>
    <row r="77" spans="1:40" ht="15" customHeight="1" x14ac:dyDescent="0.25">
      <c r="A77" s="11" t="str">
        <f>IF(Blad1!A59="","",Blad1!A59)</f>
        <v/>
      </c>
      <c r="B77" s="12" t="str">
        <f>IF(Blad1!B59="","",Blad1!B59)</f>
        <v/>
      </c>
      <c r="C77" s="12" t="str">
        <f>IF(Blad1!C59="","",Blad1!C59)</f>
        <v/>
      </c>
      <c r="D77" s="13" t="str">
        <f>IF(Blad1!D59="","",IF(ISNUMBER(SEARCH("ø",Blad1!D59)),Blad1!D59,"ø"&amp;Blad1!D59))</f>
        <v/>
      </c>
      <c r="E77" s="12" t="str">
        <f>IF(Blad1!E59="","",Blad1!E59)</f>
        <v/>
      </c>
      <c r="F77" s="12" t="str">
        <f>IF(Blad1!F59="","",Blad1!F59)</f>
        <v/>
      </c>
      <c r="G77" s="12" t="str">
        <f>IF(Blad1!G59="","",Blad1!G59)</f>
        <v/>
      </c>
      <c r="H77" s="12" t="str">
        <f>IF(Blad1!H59="","",Blad1!H59)</f>
        <v/>
      </c>
      <c r="I77" s="12" t="str">
        <f>IF(Blad1!I59="",IF(B77="","",IF(B77="geel","gas",IF(B77="grijs","telecom",IF(B77="groen","CAI",IF(B77="blauw","water",IF(B77="rood","elektra","")))))),Blad1!I59)</f>
        <v/>
      </c>
      <c r="J77" s="12" t="str">
        <f>IF(Blad1!J59="","",Blad1!J59)</f>
        <v/>
      </c>
      <c r="K77" s="12" t="str">
        <f>IF(Blad1!K59="","",Blad1!K59)</f>
        <v/>
      </c>
      <c r="L77" s="12" t="str">
        <f>IF(Blad1!L59="","",Blad1!L59)</f>
        <v/>
      </c>
      <c r="M77" s="12" t="str">
        <f>IF(Blad1!M59="","",Blad1!M59)</f>
        <v/>
      </c>
      <c r="N77" s="12" t="str">
        <f>IF(Blad1!N59="","",Blad1!N59)</f>
        <v/>
      </c>
      <c r="O77" s="12" t="str">
        <f>IF(Blad1!O59="","",Blad1!O59)</f>
        <v/>
      </c>
      <c r="P77" s="53"/>
      <c r="Q77" s="52" t="str">
        <f t="shared" si="0"/>
        <v>Vul gegevens in</v>
      </c>
      <c r="R77" s="50" t="str" cm="1">
        <f t="array" ref="R77">IF(Q77="","",IFERROR(INDEX(T77:AM77,MATCH(TRUE,T77:AM77&lt;&gt;"goed",0)),"goed"))</f>
        <v>Vul type in</v>
      </c>
      <c r="S77" s="42"/>
      <c r="T77" s="42" t="str">
        <f t="shared" si="1"/>
        <v>Vul type in</v>
      </c>
      <c r="U77" s="42" t="str">
        <f t="shared" si="2"/>
        <v>Vul kleur in</v>
      </c>
      <c r="V77" s="42" t="str">
        <f t="shared" si="3"/>
        <v>Vul aantal in</v>
      </c>
      <c r="W77" s="42" t="str">
        <f t="shared" si="4"/>
        <v>goed</v>
      </c>
      <c r="X77" s="42" t="str">
        <f t="shared" si="5"/>
        <v>goed</v>
      </c>
      <c r="Y77" s="42" t="str">
        <f t="shared" si="6"/>
        <v>Vul diameter in</v>
      </c>
      <c r="Z77" s="42" t="str">
        <f t="shared" si="7"/>
        <v>Vul R1 in</v>
      </c>
      <c r="AA77" s="42" t="str">
        <f t="shared" si="8"/>
        <v>Vul H1 in</v>
      </c>
      <c r="AB77" s="42" t="str">
        <f t="shared" si="9"/>
        <v>Vul R2 in</v>
      </c>
      <c r="AC77" s="42" t="str">
        <f t="shared" si="10"/>
        <v>Vul H2 in</v>
      </c>
      <c r="AD77" s="42" t="str">
        <f t="shared" si="11"/>
        <v>Vul nutsvoorziening in</v>
      </c>
      <c r="AE77" s="42" t="str">
        <f t="shared" si="12"/>
        <v>Nuts incorrect</v>
      </c>
      <c r="AF77" s="42" t="str">
        <f t="shared" si="13"/>
        <v>Vul A maat in</v>
      </c>
      <c r="AG77" s="42" t="str">
        <f t="shared" si="14"/>
        <v>Vul B/Sprongmaat in</v>
      </c>
      <c r="AH77" s="43" t="e">
        <f t="shared" si="15"/>
        <v>#VALUE!</v>
      </c>
      <c r="AI77" s="42" t="str">
        <f t="shared" si="16"/>
        <v>Vul C maat in</v>
      </c>
      <c r="AJ77" s="42" t="str">
        <f t="shared" si="17"/>
        <v>goed</v>
      </c>
      <c r="AK77" s="42" t="str">
        <f t="shared" si="18"/>
        <v>goed</v>
      </c>
      <c r="AL77" s="42" t="str">
        <f t="shared" si="19"/>
        <v>Vul uit 1 stuk in</v>
      </c>
      <c r="AM77" s="42" t="str">
        <f t="shared" si="20"/>
        <v>Vul trekkoord in</v>
      </c>
      <c r="AN77" s="15"/>
    </row>
    <row r="78" spans="1:40" ht="15" customHeight="1" x14ac:dyDescent="0.25">
      <c r="A78" s="11" t="str">
        <f>IF(Blad1!A60="","",Blad1!A60)</f>
        <v/>
      </c>
      <c r="B78" s="12" t="str">
        <f>IF(Blad1!B60="","",Blad1!B60)</f>
        <v/>
      </c>
      <c r="C78" s="12" t="str">
        <f>IF(Blad1!C60="","",Blad1!C60)</f>
        <v/>
      </c>
      <c r="D78" s="13" t="str">
        <f>IF(Blad1!D60="","",IF(ISNUMBER(SEARCH("ø",Blad1!D60)),Blad1!D60,"ø"&amp;Blad1!D60))</f>
        <v/>
      </c>
      <c r="E78" s="12" t="str">
        <f>IF(Blad1!E60="","",Blad1!E60)</f>
        <v/>
      </c>
      <c r="F78" s="12" t="str">
        <f>IF(Blad1!F60="","",Blad1!F60)</f>
        <v/>
      </c>
      <c r="G78" s="12" t="str">
        <f>IF(Blad1!G60="","",Blad1!G60)</f>
        <v/>
      </c>
      <c r="H78" s="12" t="str">
        <f>IF(Blad1!H60="","",Blad1!H60)</f>
        <v/>
      </c>
      <c r="I78" s="12" t="str">
        <f>IF(Blad1!I60="",IF(B78="","",IF(B78="geel","gas",IF(B78="grijs","telecom",IF(B78="groen","CAI",IF(B78="blauw","water",IF(B78="rood","elektra","")))))),Blad1!I60)</f>
        <v/>
      </c>
      <c r="J78" s="12" t="str">
        <f>IF(Blad1!J60="","",Blad1!J60)</f>
        <v/>
      </c>
      <c r="K78" s="12" t="str">
        <f>IF(Blad1!K60="","",Blad1!K60)</f>
        <v/>
      </c>
      <c r="L78" s="12" t="str">
        <f>IF(Blad1!L60="","",Blad1!L60)</f>
        <v/>
      </c>
      <c r="M78" s="12" t="str">
        <f>IF(Blad1!M60="","",Blad1!M60)</f>
        <v/>
      </c>
      <c r="N78" s="12" t="str">
        <f>IF(Blad1!N60="","",Blad1!N60)</f>
        <v/>
      </c>
      <c r="O78" s="12" t="str">
        <f>IF(Blad1!O60="","",Blad1!O60)</f>
        <v/>
      </c>
      <c r="P78" s="53"/>
      <c r="Q78" s="52" t="str">
        <f t="shared" si="0"/>
        <v>Vul gegevens in</v>
      </c>
      <c r="R78" s="50" t="str" cm="1">
        <f t="array" ref="R78">IF(Q78="","",IFERROR(INDEX(T78:AM78,MATCH(TRUE,T78:AM78&lt;&gt;"goed",0)),"goed"))</f>
        <v>Vul type in</v>
      </c>
      <c r="S78" s="42"/>
      <c r="T78" s="42" t="str">
        <f t="shared" si="1"/>
        <v>Vul type in</v>
      </c>
      <c r="U78" s="42" t="str">
        <f t="shared" si="2"/>
        <v>Vul kleur in</v>
      </c>
      <c r="V78" s="42" t="str">
        <f t="shared" si="3"/>
        <v>Vul aantal in</v>
      </c>
      <c r="W78" s="42" t="str">
        <f t="shared" si="4"/>
        <v>goed</v>
      </c>
      <c r="X78" s="42" t="str">
        <f t="shared" si="5"/>
        <v>goed</v>
      </c>
      <c r="Y78" s="42" t="str">
        <f t="shared" si="6"/>
        <v>Vul diameter in</v>
      </c>
      <c r="Z78" s="42" t="str">
        <f t="shared" si="7"/>
        <v>Vul R1 in</v>
      </c>
      <c r="AA78" s="42" t="str">
        <f t="shared" si="8"/>
        <v>Vul H1 in</v>
      </c>
      <c r="AB78" s="42" t="str">
        <f t="shared" si="9"/>
        <v>Vul R2 in</v>
      </c>
      <c r="AC78" s="42" t="str">
        <f t="shared" si="10"/>
        <v>Vul H2 in</v>
      </c>
      <c r="AD78" s="42" t="str">
        <f t="shared" si="11"/>
        <v>Vul nutsvoorziening in</v>
      </c>
      <c r="AE78" s="42" t="str">
        <f t="shared" si="12"/>
        <v>Nuts incorrect</v>
      </c>
      <c r="AF78" s="42" t="str">
        <f t="shared" si="13"/>
        <v>Vul A maat in</v>
      </c>
      <c r="AG78" s="42" t="str">
        <f t="shared" si="14"/>
        <v>Vul B/Sprongmaat in</v>
      </c>
      <c r="AH78" s="43" t="e">
        <f t="shared" si="15"/>
        <v>#VALUE!</v>
      </c>
      <c r="AI78" s="42" t="str">
        <f t="shared" si="16"/>
        <v>Vul C maat in</v>
      </c>
      <c r="AJ78" s="42" t="str">
        <f t="shared" si="17"/>
        <v>goed</v>
      </c>
      <c r="AK78" s="42" t="str">
        <f t="shared" si="18"/>
        <v>goed</v>
      </c>
      <c r="AL78" s="42" t="str">
        <f t="shared" si="19"/>
        <v>Vul uit 1 stuk in</v>
      </c>
      <c r="AM78" s="42" t="str">
        <f t="shared" si="20"/>
        <v>Vul trekkoord in</v>
      </c>
      <c r="AN78" s="15"/>
    </row>
    <row r="79" spans="1:40" ht="15" customHeight="1" x14ac:dyDescent="0.25">
      <c r="A79" s="11" t="str">
        <f>IF(Blad1!A61="","",Blad1!A61)</f>
        <v/>
      </c>
      <c r="B79" s="12" t="str">
        <f>IF(Blad1!B61="","",Blad1!B61)</f>
        <v/>
      </c>
      <c r="C79" s="12" t="str">
        <f>IF(Blad1!C61="","",Blad1!C61)</f>
        <v/>
      </c>
      <c r="D79" s="13" t="str">
        <f>IF(Blad1!D61="","",IF(ISNUMBER(SEARCH("ø",Blad1!D61)),Blad1!D61,"ø"&amp;Blad1!D61))</f>
        <v/>
      </c>
      <c r="E79" s="12" t="str">
        <f>IF(Blad1!E61="","",Blad1!E61)</f>
        <v/>
      </c>
      <c r="F79" s="12" t="str">
        <f>IF(Blad1!F61="","",Blad1!F61)</f>
        <v/>
      </c>
      <c r="G79" s="12" t="str">
        <f>IF(Blad1!G61="","",Blad1!G61)</f>
        <v/>
      </c>
      <c r="H79" s="12" t="str">
        <f>IF(Blad1!H61="","",Blad1!H61)</f>
        <v/>
      </c>
      <c r="I79" s="12" t="str">
        <f>IF(Blad1!I61="",IF(B79="","",IF(B79="geel","gas",IF(B79="grijs","telecom",IF(B79="groen","CAI",IF(B79="blauw","water",IF(B79="rood","elektra","")))))),Blad1!I61)</f>
        <v/>
      </c>
      <c r="J79" s="12" t="str">
        <f>IF(Blad1!J61="","",Blad1!J61)</f>
        <v/>
      </c>
      <c r="K79" s="12" t="str">
        <f>IF(Blad1!K61="","",Blad1!K61)</f>
        <v/>
      </c>
      <c r="L79" s="12" t="str">
        <f>IF(Blad1!L61="","",Blad1!L61)</f>
        <v/>
      </c>
      <c r="M79" s="12" t="str">
        <f>IF(Blad1!M61="","",Blad1!M61)</f>
        <v/>
      </c>
      <c r="N79" s="12" t="str">
        <f>IF(Blad1!N61="","",Blad1!N61)</f>
        <v/>
      </c>
      <c r="O79" s="12" t="str">
        <f>IF(Blad1!O61="","",Blad1!O61)</f>
        <v/>
      </c>
      <c r="P79" s="53"/>
      <c r="Q79" s="52" t="str">
        <f t="shared" si="0"/>
        <v>Vul gegevens in</v>
      </c>
      <c r="R79" s="50" t="str" cm="1">
        <f t="array" ref="R79">IF(Q79="","",IFERROR(INDEX(T79:AM79,MATCH(TRUE,T79:AM79&lt;&gt;"goed",0)),"goed"))</f>
        <v>Vul type in</v>
      </c>
      <c r="S79" s="42"/>
      <c r="T79" s="42" t="str">
        <f t="shared" si="1"/>
        <v>Vul type in</v>
      </c>
      <c r="U79" s="42" t="str">
        <f t="shared" si="2"/>
        <v>Vul kleur in</v>
      </c>
      <c r="V79" s="42" t="str">
        <f t="shared" si="3"/>
        <v>Vul aantal in</v>
      </c>
      <c r="W79" s="42" t="str">
        <f t="shared" si="4"/>
        <v>goed</v>
      </c>
      <c r="X79" s="42" t="str">
        <f t="shared" si="5"/>
        <v>goed</v>
      </c>
      <c r="Y79" s="42" t="str">
        <f t="shared" si="6"/>
        <v>Vul diameter in</v>
      </c>
      <c r="Z79" s="42" t="str">
        <f t="shared" si="7"/>
        <v>Vul R1 in</v>
      </c>
      <c r="AA79" s="42" t="str">
        <f t="shared" si="8"/>
        <v>Vul H1 in</v>
      </c>
      <c r="AB79" s="42" t="str">
        <f t="shared" si="9"/>
        <v>Vul R2 in</v>
      </c>
      <c r="AC79" s="42" t="str">
        <f t="shared" si="10"/>
        <v>Vul H2 in</v>
      </c>
      <c r="AD79" s="42" t="str">
        <f t="shared" si="11"/>
        <v>Vul nutsvoorziening in</v>
      </c>
      <c r="AE79" s="42" t="str">
        <f t="shared" si="12"/>
        <v>Nuts incorrect</v>
      </c>
      <c r="AF79" s="42" t="str">
        <f t="shared" si="13"/>
        <v>Vul A maat in</v>
      </c>
      <c r="AG79" s="42" t="str">
        <f t="shared" si="14"/>
        <v>Vul B/Sprongmaat in</v>
      </c>
      <c r="AH79" s="43" t="e">
        <f t="shared" si="15"/>
        <v>#VALUE!</v>
      </c>
      <c r="AI79" s="42" t="str">
        <f t="shared" si="16"/>
        <v>Vul C maat in</v>
      </c>
      <c r="AJ79" s="42" t="str">
        <f t="shared" si="17"/>
        <v>goed</v>
      </c>
      <c r="AK79" s="42" t="str">
        <f t="shared" si="18"/>
        <v>goed</v>
      </c>
      <c r="AL79" s="42" t="str">
        <f t="shared" si="19"/>
        <v>Vul uit 1 stuk in</v>
      </c>
      <c r="AM79" s="42" t="str">
        <f t="shared" si="20"/>
        <v>Vul trekkoord in</v>
      </c>
      <c r="AN79" s="15"/>
    </row>
    <row r="80" spans="1:40" ht="15" customHeight="1" x14ac:dyDescent="0.25">
      <c r="A80" s="11" t="str">
        <f>IF(Blad1!A62="","",Blad1!A62)</f>
        <v/>
      </c>
      <c r="B80" s="12" t="str">
        <f>IF(Blad1!B62="","",Blad1!B62)</f>
        <v/>
      </c>
      <c r="C80" s="12" t="str">
        <f>IF(Blad1!C62="","",Blad1!C62)</f>
        <v/>
      </c>
      <c r="D80" s="13" t="str">
        <f>IF(Blad1!D62="","",IF(ISNUMBER(SEARCH("ø",Blad1!D62)),Blad1!D62,"ø"&amp;Blad1!D62))</f>
        <v/>
      </c>
      <c r="E80" s="12" t="str">
        <f>IF(Blad1!E62="","",Blad1!E62)</f>
        <v/>
      </c>
      <c r="F80" s="12" t="str">
        <f>IF(Blad1!F62="","",Blad1!F62)</f>
        <v/>
      </c>
      <c r="G80" s="12" t="str">
        <f>IF(Blad1!G62="","",Blad1!G62)</f>
        <v/>
      </c>
      <c r="H80" s="12" t="str">
        <f>IF(Blad1!H62="","",Blad1!H62)</f>
        <v/>
      </c>
      <c r="I80" s="12" t="str">
        <f>IF(Blad1!I62="",IF(B80="","",IF(B80="geel","gas",IF(B80="grijs","telecom",IF(B80="groen","CAI",IF(B80="blauw","water",IF(B80="rood","elektra","")))))),Blad1!I62)</f>
        <v/>
      </c>
      <c r="J80" s="12" t="str">
        <f>IF(Blad1!J62="","",Blad1!J62)</f>
        <v/>
      </c>
      <c r="K80" s="12" t="str">
        <f>IF(Blad1!K62="","",Blad1!K62)</f>
        <v/>
      </c>
      <c r="L80" s="12" t="str">
        <f>IF(Blad1!L62="","",Blad1!L62)</f>
        <v/>
      </c>
      <c r="M80" s="12" t="str">
        <f>IF(Blad1!M62="","",Blad1!M62)</f>
        <v/>
      </c>
      <c r="N80" s="12" t="str">
        <f>IF(Blad1!N62="","",Blad1!N62)</f>
        <v/>
      </c>
      <c r="O80" s="12" t="str">
        <f>IF(Blad1!O62="","",Blad1!O62)</f>
        <v/>
      </c>
      <c r="P80" s="53"/>
      <c r="Q80" s="52" t="str">
        <f t="shared" si="0"/>
        <v>Vul gegevens in</v>
      </c>
      <c r="R80" s="50" t="str" cm="1">
        <f t="array" ref="R80">IF(Q80="","",IFERROR(INDEX(T80:AM80,MATCH(TRUE,T80:AM80&lt;&gt;"goed",0)),"goed"))</f>
        <v>Vul type in</v>
      </c>
      <c r="S80" s="42"/>
      <c r="T80" s="42" t="str">
        <f t="shared" si="1"/>
        <v>Vul type in</v>
      </c>
      <c r="U80" s="42" t="str">
        <f t="shared" si="2"/>
        <v>Vul kleur in</v>
      </c>
      <c r="V80" s="42" t="str">
        <f t="shared" si="3"/>
        <v>Vul aantal in</v>
      </c>
      <c r="W80" s="42" t="str">
        <f t="shared" si="4"/>
        <v>goed</v>
      </c>
      <c r="X80" s="42" t="str">
        <f t="shared" si="5"/>
        <v>goed</v>
      </c>
      <c r="Y80" s="42" t="str">
        <f t="shared" si="6"/>
        <v>Vul diameter in</v>
      </c>
      <c r="Z80" s="42" t="str">
        <f t="shared" si="7"/>
        <v>Vul R1 in</v>
      </c>
      <c r="AA80" s="42" t="str">
        <f t="shared" si="8"/>
        <v>Vul H1 in</v>
      </c>
      <c r="AB80" s="42" t="str">
        <f t="shared" si="9"/>
        <v>Vul R2 in</v>
      </c>
      <c r="AC80" s="42" t="str">
        <f t="shared" si="10"/>
        <v>Vul H2 in</v>
      </c>
      <c r="AD80" s="42" t="str">
        <f t="shared" si="11"/>
        <v>Vul nutsvoorziening in</v>
      </c>
      <c r="AE80" s="42" t="str">
        <f t="shared" si="12"/>
        <v>Nuts incorrect</v>
      </c>
      <c r="AF80" s="42" t="str">
        <f t="shared" si="13"/>
        <v>Vul A maat in</v>
      </c>
      <c r="AG80" s="42" t="str">
        <f t="shared" si="14"/>
        <v>Vul B/Sprongmaat in</v>
      </c>
      <c r="AH80" s="43" t="e">
        <f t="shared" si="15"/>
        <v>#VALUE!</v>
      </c>
      <c r="AI80" s="42" t="str">
        <f t="shared" si="16"/>
        <v>Vul C maat in</v>
      </c>
      <c r="AJ80" s="42" t="str">
        <f t="shared" si="17"/>
        <v>goed</v>
      </c>
      <c r="AK80" s="42" t="str">
        <f t="shared" si="18"/>
        <v>goed</v>
      </c>
      <c r="AL80" s="42" t="str">
        <f t="shared" si="19"/>
        <v>Vul uit 1 stuk in</v>
      </c>
      <c r="AM80" s="42" t="str">
        <f t="shared" si="20"/>
        <v>Vul trekkoord in</v>
      </c>
      <c r="AN80" s="15"/>
    </row>
    <row r="81" spans="1:40" ht="15" customHeight="1" x14ac:dyDescent="0.25">
      <c r="A81" s="11" t="str">
        <f>IF(Blad1!A63="","",Blad1!A63)</f>
        <v/>
      </c>
      <c r="B81" s="12" t="str">
        <f>IF(Blad1!B63="","",Blad1!B63)</f>
        <v/>
      </c>
      <c r="C81" s="12" t="str">
        <f>IF(Blad1!C63="","",Blad1!C63)</f>
        <v/>
      </c>
      <c r="D81" s="13" t="str">
        <f>IF(Blad1!D63="","",IF(ISNUMBER(SEARCH("ø",Blad1!D63)),Blad1!D63,"ø"&amp;Blad1!D63))</f>
        <v/>
      </c>
      <c r="E81" s="12" t="str">
        <f>IF(Blad1!E63="","",Blad1!E63)</f>
        <v/>
      </c>
      <c r="F81" s="12" t="str">
        <f>IF(Blad1!F63="","",Blad1!F63)</f>
        <v/>
      </c>
      <c r="G81" s="12" t="str">
        <f>IF(Blad1!G63="","",Blad1!G63)</f>
        <v/>
      </c>
      <c r="H81" s="12" t="str">
        <f>IF(Blad1!H63="","",Blad1!H63)</f>
        <v/>
      </c>
      <c r="I81" s="12" t="str">
        <f>IF(Blad1!I63="",IF(B81="","",IF(B81="geel","gas",IF(B81="grijs","telecom",IF(B81="groen","CAI",IF(B81="blauw","water",IF(B81="rood","elektra","")))))),Blad1!I63)</f>
        <v/>
      </c>
      <c r="J81" s="12" t="str">
        <f>IF(Blad1!J63="","",Blad1!J63)</f>
        <v/>
      </c>
      <c r="K81" s="12" t="str">
        <f>IF(Blad1!K63="","",Blad1!K63)</f>
        <v/>
      </c>
      <c r="L81" s="12" t="str">
        <f>IF(Blad1!L63="","",Blad1!L63)</f>
        <v/>
      </c>
      <c r="M81" s="12" t="str">
        <f>IF(Blad1!M63="","",Blad1!M63)</f>
        <v/>
      </c>
      <c r="N81" s="12" t="str">
        <f>IF(Blad1!N63="","",Blad1!N63)</f>
        <v/>
      </c>
      <c r="O81" s="12" t="str">
        <f>IF(Blad1!O63="","",Blad1!O63)</f>
        <v/>
      </c>
      <c r="P81" s="53"/>
      <c r="Q81" s="52" t="str">
        <f t="shared" si="0"/>
        <v>Vul gegevens in</v>
      </c>
      <c r="R81" s="50" t="str" cm="1">
        <f t="array" ref="R81">IF(Q81="","",IFERROR(INDEX(T81:AM81,MATCH(TRUE,T81:AM81&lt;&gt;"goed",0)),"goed"))</f>
        <v>Vul type in</v>
      </c>
      <c r="S81" s="42"/>
      <c r="T81" s="42" t="str">
        <f t="shared" si="1"/>
        <v>Vul type in</v>
      </c>
      <c r="U81" s="42" t="str">
        <f t="shared" si="2"/>
        <v>Vul kleur in</v>
      </c>
      <c r="V81" s="42" t="str">
        <f t="shared" si="3"/>
        <v>Vul aantal in</v>
      </c>
      <c r="W81" s="42" t="str">
        <f t="shared" si="4"/>
        <v>goed</v>
      </c>
      <c r="X81" s="42" t="str">
        <f t="shared" si="5"/>
        <v>goed</v>
      </c>
      <c r="Y81" s="42" t="str">
        <f t="shared" si="6"/>
        <v>Vul diameter in</v>
      </c>
      <c r="Z81" s="42" t="str">
        <f t="shared" si="7"/>
        <v>Vul R1 in</v>
      </c>
      <c r="AA81" s="42" t="str">
        <f t="shared" si="8"/>
        <v>Vul H1 in</v>
      </c>
      <c r="AB81" s="42" t="str">
        <f t="shared" si="9"/>
        <v>Vul R2 in</v>
      </c>
      <c r="AC81" s="42" t="str">
        <f t="shared" si="10"/>
        <v>Vul H2 in</v>
      </c>
      <c r="AD81" s="42" t="str">
        <f t="shared" si="11"/>
        <v>Vul nutsvoorziening in</v>
      </c>
      <c r="AE81" s="42" t="str">
        <f t="shared" si="12"/>
        <v>Nuts incorrect</v>
      </c>
      <c r="AF81" s="42" t="str">
        <f t="shared" si="13"/>
        <v>Vul A maat in</v>
      </c>
      <c r="AG81" s="42" t="str">
        <f t="shared" si="14"/>
        <v>Vul B/Sprongmaat in</v>
      </c>
      <c r="AH81" s="43" t="e">
        <f t="shared" si="15"/>
        <v>#VALUE!</v>
      </c>
      <c r="AI81" s="42" t="str">
        <f t="shared" si="16"/>
        <v>Vul C maat in</v>
      </c>
      <c r="AJ81" s="42" t="str">
        <f t="shared" si="17"/>
        <v>goed</v>
      </c>
      <c r="AK81" s="42" t="str">
        <f t="shared" si="18"/>
        <v>goed</v>
      </c>
      <c r="AL81" s="42" t="str">
        <f t="shared" si="19"/>
        <v>Vul uit 1 stuk in</v>
      </c>
      <c r="AM81" s="42" t="str">
        <f t="shared" si="20"/>
        <v>Vul trekkoord in</v>
      </c>
      <c r="AN81" s="15"/>
    </row>
    <row r="82" spans="1:40" ht="15" customHeight="1" x14ac:dyDescent="0.25">
      <c r="A82" s="11" t="str">
        <f>IF(Blad1!A64="","",Blad1!A64)</f>
        <v/>
      </c>
      <c r="B82" s="12" t="str">
        <f>IF(Blad1!B64="","",Blad1!B64)</f>
        <v/>
      </c>
      <c r="C82" s="12" t="str">
        <f>IF(Blad1!C64="","",Blad1!C64)</f>
        <v/>
      </c>
      <c r="D82" s="13" t="str">
        <f>IF(Blad1!D64="","",IF(ISNUMBER(SEARCH("ø",Blad1!D64)),Blad1!D64,"ø"&amp;Blad1!D64))</f>
        <v/>
      </c>
      <c r="E82" s="12" t="str">
        <f>IF(Blad1!E64="","",Blad1!E64)</f>
        <v/>
      </c>
      <c r="F82" s="12" t="str">
        <f>IF(Blad1!F64="","",Blad1!F64)</f>
        <v/>
      </c>
      <c r="G82" s="12" t="str">
        <f>IF(Blad1!G64="","",Blad1!G64)</f>
        <v/>
      </c>
      <c r="H82" s="12" t="str">
        <f>IF(Blad1!H64="","",Blad1!H64)</f>
        <v/>
      </c>
      <c r="I82" s="12" t="str">
        <f>IF(Blad1!I64="",IF(B82="","",IF(B82="geel","gas",IF(B82="grijs","telecom",IF(B82="groen","CAI",IF(B82="blauw","water",IF(B82="rood","elektra","")))))),Blad1!I64)</f>
        <v/>
      </c>
      <c r="J82" s="12" t="str">
        <f>IF(Blad1!J64="","",Blad1!J64)</f>
        <v/>
      </c>
      <c r="K82" s="12" t="str">
        <f>IF(Blad1!K64="","",Blad1!K64)</f>
        <v/>
      </c>
      <c r="L82" s="12" t="str">
        <f>IF(Blad1!L64="","",Blad1!L64)</f>
        <v/>
      </c>
      <c r="M82" s="12" t="str">
        <f>IF(Blad1!M64="","",Blad1!M64)</f>
        <v/>
      </c>
      <c r="N82" s="12" t="str">
        <f>IF(Blad1!N64="","",Blad1!N64)</f>
        <v/>
      </c>
      <c r="O82" s="12" t="str">
        <f>IF(Blad1!O64="","",Blad1!O64)</f>
        <v/>
      </c>
      <c r="P82" s="53"/>
      <c r="Q82" s="52" t="str">
        <f t="shared" si="0"/>
        <v>Vul gegevens in</v>
      </c>
      <c r="R82" s="50" t="str" cm="1">
        <f t="array" ref="R82">IF(Q82="","",IFERROR(INDEX(T82:AM82,MATCH(TRUE,T82:AM82&lt;&gt;"goed",0)),"goed"))</f>
        <v>Vul type in</v>
      </c>
      <c r="S82" s="42"/>
      <c r="T82" s="42" t="str">
        <f t="shared" si="1"/>
        <v>Vul type in</v>
      </c>
      <c r="U82" s="42" t="str">
        <f t="shared" si="2"/>
        <v>Vul kleur in</v>
      </c>
      <c r="V82" s="42" t="str">
        <f t="shared" si="3"/>
        <v>Vul aantal in</v>
      </c>
      <c r="W82" s="42" t="str">
        <f t="shared" si="4"/>
        <v>goed</v>
      </c>
      <c r="X82" s="42" t="str">
        <f t="shared" si="5"/>
        <v>goed</v>
      </c>
      <c r="Y82" s="42" t="str">
        <f t="shared" si="6"/>
        <v>Vul diameter in</v>
      </c>
      <c r="Z82" s="42" t="str">
        <f t="shared" si="7"/>
        <v>Vul R1 in</v>
      </c>
      <c r="AA82" s="42" t="str">
        <f t="shared" si="8"/>
        <v>Vul H1 in</v>
      </c>
      <c r="AB82" s="42" t="str">
        <f t="shared" si="9"/>
        <v>Vul R2 in</v>
      </c>
      <c r="AC82" s="42" t="str">
        <f t="shared" si="10"/>
        <v>Vul H2 in</v>
      </c>
      <c r="AD82" s="42" t="str">
        <f t="shared" si="11"/>
        <v>Vul nutsvoorziening in</v>
      </c>
      <c r="AE82" s="42" t="str">
        <f t="shared" si="12"/>
        <v>Nuts incorrect</v>
      </c>
      <c r="AF82" s="42" t="str">
        <f t="shared" si="13"/>
        <v>Vul A maat in</v>
      </c>
      <c r="AG82" s="42" t="str">
        <f t="shared" si="14"/>
        <v>Vul B/Sprongmaat in</v>
      </c>
      <c r="AH82" s="43" t="e">
        <f t="shared" si="15"/>
        <v>#VALUE!</v>
      </c>
      <c r="AI82" s="42" t="str">
        <f t="shared" si="16"/>
        <v>Vul C maat in</v>
      </c>
      <c r="AJ82" s="42" t="str">
        <f t="shared" si="17"/>
        <v>goed</v>
      </c>
      <c r="AK82" s="42" t="str">
        <f t="shared" si="18"/>
        <v>goed</v>
      </c>
      <c r="AL82" s="42" t="str">
        <f t="shared" si="19"/>
        <v>Vul uit 1 stuk in</v>
      </c>
      <c r="AM82" s="42" t="str">
        <f t="shared" si="20"/>
        <v>Vul trekkoord in</v>
      </c>
      <c r="AN82" s="15"/>
    </row>
    <row r="83" spans="1:40" ht="15" customHeight="1" x14ac:dyDescent="0.25">
      <c r="A83" s="11" t="str">
        <f>IF(Blad1!A65="","",Blad1!A65)</f>
        <v/>
      </c>
      <c r="B83" s="12" t="str">
        <f>IF(Blad1!B65="","",Blad1!B65)</f>
        <v/>
      </c>
      <c r="C83" s="12" t="str">
        <f>IF(Blad1!C65="","",Blad1!C65)</f>
        <v/>
      </c>
      <c r="D83" s="13" t="str">
        <f>IF(Blad1!D65="","",IF(ISNUMBER(SEARCH("ø",Blad1!D65)),Blad1!D65,"ø"&amp;Blad1!D65))</f>
        <v/>
      </c>
      <c r="E83" s="12" t="str">
        <f>IF(Blad1!E65="","",Blad1!E65)</f>
        <v/>
      </c>
      <c r="F83" s="12" t="str">
        <f>IF(Blad1!F65="","",Blad1!F65)</f>
        <v/>
      </c>
      <c r="G83" s="12" t="str">
        <f>IF(Blad1!G65="","",Blad1!G65)</f>
        <v/>
      </c>
      <c r="H83" s="12" t="str">
        <f>IF(Blad1!H65="","",Blad1!H65)</f>
        <v/>
      </c>
      <c r="I83" s="12" t="str">
        <f>IF(Blad1!I65="",IF(B83="","",IF(B83="geel","gas",IF(B83="grijs","telecom",IF(B83="groen","CAI",IF(B83="blauw","water",IF(B83="rood","elektra","")))))),Blad1!I65)</f>
        <v/>
      </c>
      <c r="J83" s="12" t="str">
        <f>IF(Blad1!J65="","",Blad1!J65)</f>
        <v/>
      </c>
      <c r="K83" s="12" t="str">
        <f>IF(Blad1!K65="","",Blad1!K65)</f>
        <v/>
      </c>
      <c r="L83" s="12" t="str">
        <f>IF(Blad1!L65="","",Blad1!L65)</f>
        <v/>
      </c>
      <c r="M83" s="12" t="str">
        <f>IF(Blad1!M65="","",Blad1!M65)</f>
        <v/>
      </c>
      <c r="N83" s="12" t="str">
        <f>IF(Blad1!N65="","",Blad1!N65)</f>
        <v/>
      </c>
      <c r="O83" s="12" t="str">
        <f>IF(Blad1!O65="","",Blad1!O65)</f>
        <v/>
      </c>
      <c r="P83" s="53"/>
      <c r="Q83" s="52" t="str">
        <f t="shared" si="0"/>
        <v>Vul gegevens in</v>
      </c>
      <c r="R83" s="50" t="str" cm="1">
        <f t="array" ref="R83">IF(Q83="","",IFERROR(INDEX(T83:AM83,MATCH(TRUE,T83:AM83&lt;&gt;"goed",0)),"goed"))</f>
        <v>Vul type in</v>
      </c>
      <c r="S83" s="42"/>
      <c r="T83" s="42" t="str">
        <f t="shared" si="1"/>
        <v>Vul type in</v>
      </c>
      <c r="U83" s="42" t="str">
        <f t="shared" si="2"/>
        <v>Vul kleur in</v>
      </c>
      <c r="V83" s="42" t="str">
        <f t="shared" si="3"/>
        <v>Vul aantal in</v>
      </c>
      <c r="W83" s="42" t="str">
        <f t="shared" si="4"/>
        <v>goed</v>
      </c>
      <c r="X83" s="42" t="str">
        <f t="shared" si="5"/>
        <v>goed</v>
      </c>
      <c r="Y83" s="42" t="str">
        <f t="shared" si="6"/>
        <v>Vul diameter in</v>
      </c>
      <c r="Z83" s="42" t="str">
        <f t="shared" si="7"/>
        <v>Vul R1 in</v>
      </c>
      <c r="AA83" s="42" t="str">
        <f t="shared" si="8"/>
        <v>Vul H1 in</v>
      </c>
      <c r="AB83" s="42" t="str">
        <f t="shared" si="9"/>
        <v>Vul R2 in</v>
      </c>
      <c r="AC83" s="42" t="str">
        <f t="shared" si="10"/>
        <v>Vul H2 in</v>
      </c>
      <c r="AD83" s="42" t="str">
        <f t="shared" si="11"/>
        <v>Vul nutsvoorziening in</v>
      </c>
      <c r="AE83" s="42" t="str">
        <f t="shared" si="12"/>
        <v>Nuts incorrect</v>
      </c>
      <c r="AF83" s="42" t="str">
        <f t="shared" si="13"/>
        <v>Vul A maat in</v>
      </c>
      <c r="AG83" s="42" t="str">
        <f t="shared" si="14"/>
        <v>Vul B/Sprongmaat in</v>
      </c>
      <c r="AH83" s="43" t="e">
        <f t="shared" si="15"/>
        <v>#VALUE!</v>
      </c>
      <c r="AI83" s="42" t="str">
        <f t="shared" si="16"/>
        <v>Vul C maat in</v>
      </c>
      <c r="AJ83" s="42" t="str">
        <f t="shared" si="17"/>
        <v>goed</v>
      </c>
      <c r="AK83" s="42" t="str">
        <f t="shared" si="18"/>
        <v>goed</v>
      </c>
      <c r="AL83" s="42" t="str">
        <f t="shared" si="19"/>
        <v>Vul uit 1 stuk in</v>
      </c>
      <c r="AM83" s="42" t="str">
        <f t="shared" si="20"/>
        <v>Vul trekkoord in</v>
      </c>
      <c r="AN83" s="15"/>
    </row>
    <row r="84" spans="1:40" ht="15" customHeight="1" x14ac:dyDescent="0.25">
      <c r="A84" s="11" t="str">
        <f>IF(Blad1!A66="","",Blad1!A66)</f>
        <v/>
      </c>
      <c r="B84" s="12" t="str">
        <f>IF(Blad1!B66="","",Blad1!B66)</f>
        <v/>
      </c>
      <c r="C84" s="12" t="str">
        <f>IF(Blad1!C66="","",Blad1!C66)</f>
        <v/>
      </c>
      <c r="D84" s="13" t="str">
        <f>IF(Blad1!D66="","",IF(ISNUMBER(SEARCH("ø",Blad1!D66)),Blad1!D66,"ø"&amp;Blad1!D66))</f>
        <v/>
      </c>
      <c r="E84" s="12" t="str">
        <f>IF(Blad1!E66="","",Blad1!E66)</f>
        <v/>
      </c>
      <c r="F84" s="12" t="str">
        <f>IF(Blad1!F66="","",Blad1!F66)</f>
        <v/>
      </c>
      <c r="G84" s="12" t="str">
        <f>IF(Blad1!G66="","",Blad1!G66)</f>
        <v/>
      </c>
      <c r="H84" s="12" t="str">
        <f>IF(Blad1!H66="","",Blad1!H66)</f>
        <v/>
      </c>
      <c r="I84" s="12" t="str">
        <f>IF(Blad1!I66="",IF(B84="","",IF(B84="geel","gas",IF(B84="grijs","telecom",IF(B84="groen","CAI",IF(B84="blauw","water",IF(B84="rood","elektra","")))))),Blad1!I66)</f>
        <v/>
      </c>
      <c r="J84" s="12" t="str">
        <f>IF(Blad1!J66="","",Blad1!J66)</f>
        <v/>
      </c>
      <c r="K84" s="12" t="str">
        <f>IF(Blad1!K66="","",Blad1!K66)</f>
        <v/>
      </c>
      <c r="L84" s="12" t="str">
        <f>IF(Blad1!L66="","",Blad1!L66)</f>
        <v/>
      </c>
      <c r="M84" s="12" t="str">
        <f>IF(Blad1!M66="","",Blad1!M66)</f>
        <v/>
      </c>
      <c r="N84" s="12" t="str">
        <f>IF(Blad1!N66="","",Blad1!N66)</f>
        <v/>
      </c>
      <c r="O84" s="12" t="str">
        <f>IF(Blad1!O66="","",Blad1!O66)</f>
        <v/>
      </c>
      <c r="P84" s="53"/>
      <c r="Q84" s="52" t="str">
        <f t="shared" si="0"/>
        <v>Vul gegevens in</v>
      </c>
      <c r="R84" s="50" t="str" cm="1">
        <f t="array" ref="R84">IF(Q84="","",IFERROR(INDEX(T84:AM84,MATCH(TRUE,T84:AM84&lt;&gt;"goed",0)),"goed"))</f>
        <v>Vul type in</v>
      </c>
      <c r="S84" s="42"/>
      <c r="T84" s="42" t="str">
        <f t="shared" si="1"/>
        <v>Vul type in</v>
      </c>
      <c r="U84" s="42" t="str">
        <f t="shared" si="2"/>
        <v>Vul kleur in</v>
      </c>
      <c r="V84" s="42" t="str">
        <f t="shared" si="3"/>
        <v>Vul aantal in</v>
      </c>
      <c r="W84" s="42" t="str">
        <f t="shared" si="4"/>
        <v>goed</v>
      </c>
      <c r="X84" s="42" t="str">
        <f t="shared" si="5"/>
        <v>goed</v>
      </c>
      <c r="Y84" s="42" t="str">
        <f t="shared" si="6"/>
        <v>Vul diameter in</v>
      </c>
      <c r="Z84" s="42" t="str">
        <f t="shared" si="7"/>
        <v>Vul R1 in</v>
      </c>
      <c r="AA84" s="42" t="str">
        <f t="shared" si="8"/>
        <v>Vul H1 in</v>
      </c>
      <c r="AB84" s="42" t="str">
        <f t="shared" si="9"/>
        <v>Vul R2 in</v>
      </c>
      <c r="AC84" s="42" t="str">
        <f t="shared" si="10"/>
        <v>Vul H2 in</v>
      </c>
      <c r="AD84" s="42" t="str">
        <f t="shared" si="11"/>
        <v>Vul nutsvoorziening in</v>
      </c>
      <c r="AE84" s="42" t="str">
        <f t="shared" si="12"/>
        <v>Nuts incorrect</v>
      </c>
      <c r="AF84" s="42" t="str">
        <f t="shared" si="13"/>
        <v>Vul A maat in</v>
      </c>
      <c r="AG84" s="42" t="str">
        <f t="shared" si="14"/>
        <v>Vul B/Sprongmaat in</v>
      </c>
      <c r="AH84" s="43" t="e">
        <f t="shared" si="15"/>
        <v>#VALUE!</v>
      </c>
      <c r="AI84" s="42" t="str">
        <f t="shared" si="16"/>
        <v>Vul C maat in</v>
      </c>
      <c r="AJ84" s="42" t="str">
        <f t="shared" si="17"/>
        <v>goed</v>
      </c>
      <c r="AK84" s="42" t="str">
        <f t="shared" si="18"/>
        <v>goed</v>
      </c>
      <c r="AL84" s="42" t="str">
        <f t="shared" si="19"/>
        <v>Vul uit 1 stuk in</v>
      </c>
      <c r="AM84" s="42" t="str">
        <f t="shared" si="20"/>
        <v>Vul trekkoord in</v>
      </c>
      <c r="AN84" s="15"/>
    </row>
    <row r="85" spans="1:40" ht="15" customHeight="1" x14ac:dyDescent="0.25">
      <c r="A85" s="11" t="str">
        <f>IF(Blad1!A67="","",Blad1!A67)</f>
        <v/>
      </c>
      <c r="B85" s="12" t="str">
        <f>IF(Blad1!B67="","",Blad1!B67)</f>
        <v/>
      </c>
      <c r="C85" s="12" t="str">
        <f>IF(Blad1!C67="","",Blad1!C67)</f>
        <v/>
      </c>
      <c r="D85" s="13" t="str">
        <f>IF(Blad1!D67="","",IF(ISNUMBER(SEARCH("ø",Blad1!D67)),Blad1!D67,"ø"&amp;Blad1!D67))</f>
        <v/>
      </c>
      <c r="E85" s="12" t="str">
        <f>IF(Blad1!E67="","",Blad1!E67)</f>
        <v/>
      </c>
      <c r="F85" s="12" t="str">
        <f>IF(Blad1!F67="","",Blad1!F67)</f>
        <v/>
      </c>
      <c r="G85" s="12" t="str">
        <f>IF(Blad1!G67="","",Blad1!G67)</f>
        <v/>
      </c>
      <c r="H85" s="12" t="str">
        <f>IF(Blad1!H67="","",Blad1!H67)</f>
        <v/>
      </c>
      <c r="I85" s="12" t="str">
        <f>IF(Blad1!I67="",IF(B85="","",IF(B85="geel","gas",IF(B85="grijs","telecom",IF(B85="groen","CAI",IF(B85="blauw","water",IF(B85="rood","elektra","")))))),Blad1!I67)</f>
        <v/>
      </c>
      <c r="J85" s="12" t="str">
        <f>IF(Blad1!J67="","",Blad1!J67)</f>
        <v/>
      </c>
      <c r="K85" s="12" t="str">
        <f>IF(Blad1!K67="","",Blad1!K67)</f>
        <v/>
      </c>
      <c r="L85" s="12" t="str">
        <f>IF(Blad1!L67="","",Blad1!L67)</f>
        <v/>
      </c>
      <c r="M85" s="12" t="str">
        <f>IF(Blad1!M67="","",Blad1!M67)</f>
        <v/>
      </c>
      <c r="N85" s="12" t="str">
        <f>IF(Blad1!N67="","",Blad1!N67)</f>
        <v/>
      </c>
      <c r="O85" s="12" t="str">
        <f>IF(Blad1!O67="","",Blad1!O67)</f>
        <v/>
      </c>
      <c r="P85" s="53"/>
      <c r="Q85" s="52" t="str">
        <f t="shared" ref="Q85:Q148" si="21">IF(OR(J85="",K85="",L85="")=TRUE,"Vul gegevens in",CEILING((J85-E85*TAN(RADIANS(ABS(F85))/2))+(K85/SIN(RADIANS(H85))-G85*TAN(RADIANS(ABS(H85))/2)-E85*TAN(RADIANS(ABS(F85))/2))+(L85-K85/TAN(RADIANS(H85))-G85*TAN(RADIANS(ABS(H85))/2))+ABS(RADIANS(F85))*E85+ABS(RADIANS(H85))*G85,100))</f>
        <v>Vul gegevens in</v>
      </c>
      <c r="R85" s="50" t="str" cm="1">
        <f t="array" ref="R85">IF(Q85="","",IFERROR(INDEX(T85:AM85,MATCH(TRUE,T85:AM85&lt;&gt;"goed",0)),"goed"))</f>
        <v>Vul type in</v>
      </c>
      <c r="S85" s="42"/>
      <c r="T85" s="42" t="str">
        <f t="shared" ref="T85:T148" si="22">IF(A85="","Vul type in",IF(AND(A85&gt;=1,A85&lt;=2),"goed","Type incorrect"))</f>
        <v>Vul type in</v>
      </c>
      <c r="U85" s="42" t="str">
        <f t="shared" ref="U85:U148" si="23">IF(B85="","Vul kleur in","goed")</f>
        <v>Vul kleur in</v>
      </c>
      <c r="V85" s="42" t="str">
        <f t="shared" ref="V85:V148" si="24">IF(C85="","Vul aantal in","goed")</f>
        <v>Vul aantal in</v>
      </c>
      <c r="W85" s="42" t="str">
        <f t="shared" ref="W85:W148" si="25">IF(AND(D85="ø50",B85="geel")=TRUE,"geel kan niet in ø50mm","goed")</f>
        <v>goed</v>
      </c>
      <c r="X85" s="42" t="str">
        <f t="shared" ref="X85:X148" si="26">IF(AND(D85="ø63",B85&lt;&gt;"geel")=TRUE,"geel alleen in ø50mm","goed")</f>
        <v>goed</v>
      </c>
      <c r="Y85" s="42" t="str">
        <f t="shared" ref="Y85:Y148" si="27">IF(D85="","Vul diameter in","goed")</f>
        <v>Vul diameter in</v>
      </c>
      <c r="Z85" s="42" t="str">
        <f t="shared" ref="Z85:Z148" si="28">IF(E85="","Vul R1 in",_xlfn.LET(
_xlpm.k,MATCH(D85,$T$7:$Y$7,0),
_xlpm.v,INDEX($T$8:$Y$11,0,_xlpm.k),
IF(COUNTIF(_xlpm.v,E85)&gt;0,
"goed",
CONCATENATE("Radius1 moet ",IFERROR(_xlfn.TEXTJOIN(" | ",TRUE,_xlpm.v),"")," zijn")
)))</f>
        <v>Vul R1 in</v>
      </c>
      <c r="AA85" s="42" t="str">
        <f t="shared" ref="AA85:AA148" si="29">IF(F85="","Vul H1 in",IF(F85&lt;&gt;90,"Hoek H1 moet 90 zijn","goed"))</f>
        <v>Vul H1 in</v>
      </c>
      <c r="AB85" s="42" t="str">
        <f t="shared" ref="AB85:AB148" si="30">IF(G85="","Vul R2 in",_xlfn.LET(
_xlpm.k,MATCH(D85,$T$7:$Y$7,0),
_xlpm.v,INDEX($T$8:$Y$11,0,_xlpm.k),
IF(COUNTIF(_xlpm.v,G85)&gt;0,
"goed",
CONCATENATE("Radius2 moet ",IFERROR(_xlfn.TEXTJOIN(" | ",TRUE,_xlpm.v),"")," zijn")
)))</f>
        <v>Vul R2 in</v>
      </c>
      <c r="AC85" s="42" t="str">
        <f t="shared" ref="AC85:AC148" si="31">IF(H85="","Vul H2 in",
IF(OR(A85=1,A85=2),
    IF(H85&lt;&gt;90,"H2 moet 90 zijn","goed"),
    IF(OR(A85=3,A85=4),
        IF(AND(H85&lt;&gt;15,H85&lt;&gt;30,H85&lt;&gt;45,H85&lt;&gt;60,H85&lt;&gt;75),"H2 moet 15/30/45/60/75 zijn","goed"),
        "goed"
    )
))</f>
        <v>Vul H2 in</v>
      </c>
      <c r="AD85" s="42" t="str">
        <f t="shared" ref="AD85:AD148" si="32">IF(I85="","Vul nutsvoorziening in","goed")</f>
        <v>Vul nutsvoorziening in</v>
      </c>
      <c r="AE85" s="42" t="str">
        <f t="shared" ref="AE85:AE148" si="33">IF(OR(
AND(B85="rood",I85="elektra"),
AND(B85="grijs",I85="telecom"),
AND(B85="geel",I85="gas"),
AND(B85="blauw",I85="water"),
AND(B85="groen",I85="CAI"))=FALSE,"Nuts incorrect","goed")</f>
        <v>Nuts incorrect</v>
      </c>
      <c r="AF85" s="42" t="str">
        <f t="shared" ref="AF85:AF148" si="34">IF(J85="","Vul A maat in",IF(J85&lt;IF(E85&gt;600,E85+15,800)=TRUE,"A maat moet groter dan "&amp;IF(E85&gt;600,E85+150,800)&amp;" zijn","goed"))</f>
        <v>Vul A maat in</v>
      </c>
      <c r="AG85" s="42" t="str">
        <f t="shared" ref="AG85:AG148" si="35">IF(K85="","Vul B/Sprongmaat in",IF(K85&gt;((Q85-((J85-E85*TAN(RADIANS(ABS(F85))/2)+ABS(RADIANS(E85)*F85))+(500-G85*TAN(RADIANS(ABS(H85))/2))))*(SIN(RADIANS(H85)))),"Sprong mag maximaal "&amp;ROUND(((Q85-((J85-E85*TAN(RADIANS(ABS(F85))/2)+ABS(RADIANS(E85)*F85))+(500-G85*TAN(RADIANS(ABS(H85))/2))))*(SIN(RADIANS(H85)))),0)&amp;"mm zijn","goed"))</f>
        <v>Vul B/Sprongmaat in</v>
      </c>
      <c r="AH85" s="43" t="e">
        <f t="shared" ref="AH85:AH148" si="36">IF(K85&lt;((IF(OR(A85=1,A85=2)=TRUE,
E85+G85,
E85+(G85/2)))*SIN(RADIANS(H85))),"B/Sprong moet minimaal "&amp;ROUND((IF(OR(A85=1,A85=2)=TRUE,
E85+G85,
E85+(G85/2)))*SIN(RADIANS(H85)),0)&amp;"mm zijn","goed")</f>
        <v>#VALUE!</v>
      </c>
      <c r="AI85" s="42" t="str">
        <f t="shared" ref="AI85:AI148" si="37">IF(L85="","Vul C maat in",IF(L85&lt;(ROUND((ROUND((Q85-((J85-E85*TAN(RADIANS(ABS(F85))/2)+ABS(RADIANS(E85)*F85))+(500-G85*TAN(RADIANS(ABS(H85))/2)))),0))*COS(RADIANS(H85))+500,0)),"C-maat moet groter","goed"))</f>
        <v>Vul C maat in</v>
      </c>
      <c r="AJ85" s="42" t="str">
        <f t="shared" ref="AJ85:AJ148" si="38">IF(AND(K85&gt;2400,M85="ja")=TRUE,"Sprongbocht kan niet uit 1 stuk","goed")</f>
        <v>goed</v>
      </c>
      <c r="AK85" s="42" t="str">
        <f t="shared" ref="AK85:AK148" si="39">IF(AND(M85="Ja",Q85&gt;10000)=TRUE,"Kan niet uit 1 stuk","goed")</f>
        <v>goed</v>
      </c>
      <c r="AL85" s="42" t="str">
        <f t="shared" ref="AL85:AL148" si="40">IF(M85="","Vul uit 1 stuk in","goed")</f>
        <v>Vul uit 1 stuk in</v>
      </c>
      <c r="AM85" s="42" t="str">
        <f t="shared" ref="AM85:AM148" si="41">IF(N85="","Vul trekkoord in","goed")</f>
        <v>Vul trekkoord in</v>
      </c>
      <c r="AN85" s="15"/>
    </row>
    <row r="86" spans="1:40" ht="15" customHeight="1" x14ac:dyDescent="0.25">
      <c r="A86" s="11" t="str">
        <f>IF(Blad1!A68="","",Blad1!A68)</f>
        <v/>
      </c>
      <c r="B86" s="12" t="str">
        <f>IF(Blad1!B68="","",Blad1!B68)</f>
        <v/>
      </c>
      <c r="C86" s="12" t="str">
        <f>IF(Blad1!C68="","",Blad1!C68)</f>
        <v/>
      </c>
      <c r="D86" s="13" t="str">
        <f>IF(Blad1!D68="","",IF(ISNUMBER(SEARCH("ø",Blad1!D68)),Blad1!D68,"ø"&amp;Blad1!D68))</f>
        <v/>
      </c>
      <c r="E86" s="12" t="str">
        <f>IF(Blad1!E68="","",Blad1!E68)</f>
        <v/>
      </c>
      <c r="F86" s="12" t="str">
        <f>IF(Blad1!F68="","",Blad1!F68)</f>
        <v/>
      </c>
      <c r="G86" s="12" t="str">
        <f>IF(Blad1!G68="","",Blad1!G68)</f>
        <v/>
      </c>
      <c r="H86" s="12" t="str">
        <f>IF(Blad1!H68="","",Blad1!H68)</f>
        <v/>
      </c>
      <c r="I86" s="12" t="str">
        <f>IF(Blad1!I68="",IF(B86="","",IF(B86="geel","gas",IF(B86="grijs","telecom",IF(B86="groen","CAI",IF(B86="blauw","water",IF(B86="rood","elektra","")))))),Blad1!I68)</f>
        <v/>
      </c>
      <c r="J86" s="12" t="str">
        <f>IF(Blad1!J68="","",Blad1!J68)</f>
        <v/>
      </c>
      <c r="K86" s="12" t="str">
        <f>IF(Blad1!K68="","",Blad1!K68)</f>
        <v/>
      </c>
      <c r="L86" s="12" t="str">
        <f>IF(Blad1!L68="","",Blad1!L68)</f>
        <v/>
      </c>
      <c r="M86" s="12" t="str">
        <f>IF(Blad1!M68="","",Blad1!M68)</f>
        <v/>
      </c>
      <c r="N86" s="12" t="str">
        <f>IF(Blad1!N68="","",Blad1!N68)</f>
        <v/>
      </c>
      <c r="O86" s="12" t="str">
        <f>IF(Blad1!O68="","",Blad1!O68)</f>
        <v/>
      </c>
      <c r="P86" s="53"/>
      <c r="Q86" s="52" t="str">
        <f t="shared" si="21"/>
        <v>Vul gegevens in</v>
      </c>
      <c r="R86" s="50" t="str" cm="1">
        <f t="array" ref="R86">IF(Q86="","",IFERROR(INDEX(T86:AM86,MATCH(TRUE,T86:AM86&lt;&gt;"goed",0)),"goed"))</f>
        <v>Vul type in</v>
      </c>
      <c r="S86" s="42"/>
      <c r="T86" s="42" t="str">
        <f t="shared" si="22"/>
        <v>Vul type in</v>
      </c>
      <c r="U86" s="42" t="str">
        <f t="shared" si="23"/>
        <v>Vul kleur in</v>
      </c>
      <c r="V86" s="42" t="str">
        <f t="shared" si="24"/>
        <v>Vul aantal in</v>
      </c>
      <c r="W86" s="42" t="str">
        <f t="shared" si="25"/>
        <v>goed</v>
      </c>
      <c r="X86" s="42" t="str">
        <f t="shared" si="26"/>
        <v>goed</v>
      </c>
      <c r="Y86" s="42" t="str">
        <f t="shared" si="27"/>
        <v>Vul diameter in</v>
      </c>
      <c r="Z86" s="42" t="str">
        <f t="shared" si="28"/>
        <v>Vul R1 in</v>
      </c>
      <c r="AA86" s="42" t="str">
        <f t="shared" si="29"/>
        <v>Vul H1 in</v>
      </c>
      <c r="AB86" s="42" t="str">
        <f t="shared" si="30"/>
        <v>Vul R2 in</v>
      </c>
      <c r="AC86" s="42" t="str">
        <f t="shared" si="31"/>
        <v>Vul H2 in</v>
      </c>
      <c r="AD86" s="42" t="str">
        <f t="shared" si="32"/>
        <v>Vul nutsvoorziening in</v>
      </c>
      <c r="AE86" s="42" t="str">
        <f t="shared" si="33"/>
        <v>Nuts incorrect</v>
      </c>
      <c r="AF86" s="42" t="str">
        <f t="shared" si="34"/>
        <v>Vul A maat in</v>
      </c>
      <c r="AG86" s="42" t="str">
        <f t="shared" si="35"/>
        <v>Vul B/Sprongmaat in</v>
      </c>
      <c r="AH86" s="43" t="e">
        <f t="shared" si="36"/>
        <v>#VALUE!</v>
      </c>
      <c r="AI86" s="42" t="str">
        <f t="shared" si="37"/>
        <v>Vul C maat in</v>
      </c>
      <c r="AJ86" s="42" t="str">
        <f t="shared" si="38"/>
        <v>goed</v>
      </c>
      <c r="AK86" s="42" t="str">
        <f t="shared" si="39"/>
        <v>goed</v>
      </c>
      <c r="AL86" s="42" t="str">
        <f t="shared" si="40"/>
        <v>Vul uit 1 stuk in</v>
      </c>
      <c r="AM86" s="42" t="str">
        <f t="shared" si="41"/>
        <v>Vul trekkoord in</v>
      </c>
      <c r="AN86" s="15"/>
    </row>
    <row r="87" spans="1:40" ht="15" customHeight="1" x14ac:dyDescent="0.25">
      <c r="A87" s="11" t="str">
        <f>IF(Blad1!A69="","",Blad1!A69)</f>
        <v/>
      </c>
      <c r="B87" s="12" t="str">
        <f>IF(Blad1!B69="","",Blad1!B69)</f>
        <v/>
      </c>
      <c r="C87" s="12" t="str">
        <f>IF(Blad1!C69="","",Blad1!C69)</f>
        <v/>
      </c>
      <c r="D87" s="13" t="str">
        <f>IF(Blad1!D69="","",IF(ISNUMBER(SEARCH("ø",Blad1!D69)),Blad1!D69,"ø"&amp;Blad1!D69))</f>
        <v/>
      </c>
      <c r="E87" s="12" t="str">
        <f>IF(Blad1!E69="","",Blad1!E69)</f>
        <v/>
      </c>
      <c r="F87" s="12" t="str">
        <f>IF(Blad1!F69="","",Blad1!F69)</f>
        <v/>
      </c>
      <c r="G87" s="12" t="str">
        <f>IF(Blad1!G69="","",Blad1!G69)</f>
        <v/>
      </c>
      <c r="H87" s="12" t="str">
        <f>IF(Blad1!H69="","",Blad1!H69)</f>
        <v/>
      </c>
      <c r="I87" s="12" t="str">
        <f>IF(Blad1!I69="",IF(B87="","",IF(B87="geel","gas",IF(B87="grijs","telecom",IF(B87="groen","CAI",IF(B87="blauw","water",IF(B87="rood","elektra","")))))),Blad1!I69)</f>
        <v/>
      </c>
      <c r="J87" s="12" t="str">
        <f>IF(Blad1!J69="","",Blad1!J69)</f>
        <v/>
      </c>
      <c r="K87" s="12" t="str">
        <f>IF(Blad1!K69="","",Blad1!K69)</f>
        <v/>
      </c>
      <c r="L87" s="12" t="str">
        <f>IF(Blad1!L69="","",Blad1!L69)</f>
        <v/>
      </c>
      <c r="M87" s="12" t="str">
        <f>IF(Blad1!M69="","",Blad1!M69)</f>
        <v/>
      </c>
      <c r="N87" s="12" t="str">
        <f>IF(Blad1!N69="","",Blad1!N69)</f>
        <v/>
      </c>
      <c r="O87" s="12" t="str">
        <f>IF(Blad1!O69="","",Blad1!O69)</f>
        <v/>
      </c>
      <c r="P87" s="53"/>
      <c r="Q87" s="52" t="str">
        <f t="shared" si="21"/>
        <v>Vul gegevens in</v>
      </c>
      <c r="R87" s="50" t="str" cm="1">
        <f t="array" ref="R87">IF(Q87="","",IFERROR(INDEX(T87:AM87,MATCH(TRUE,T87:AM87&lt;&gt;"goed",0)),"goed"))</f>
        <v>Vul type in</v>
      </c>
      <c r="S87" s="42"/>
      <c r="T87" s="42" t="str">
        <f t="shared" si="22"/>
        <v>Vul type in</v>
      </c>
      <c r="U87" s="42" t="str">
        <f t="shared" si="23"/>
        <v>Vul kleur in</v>
      </c>
      <c r="V87" s="42" t="str">
        <f t="shared" si="24"/>
        <v>Vul aantal in</v>
      </c>
      <c r="W87" s="42" t="str">
        <f t="shared" si="25"/>
        <v>goed</v>
      </c>
      <c r="X87" s="42" t="str">
        <f t="shared" si="26"/>
        <v>goed</v>
      </c>
      <c r="Y87" s="42" t="str">
        <f t="shared" si="27"/>
        <v>Vul diameter in</v>
      </c>
      <c r="Z87" s="42" t="str">
        <f t="shared" si="28"/>
        <v>Vul R1 in</v>
      </c>
      <c r="AA87" s="42" t="str">
        <f t="shared" si="29"/>
        <v>Vul H1 in</v>
      </c>
      <c r="AB87" s="42" t="str">
        <f t="shared" si="30"/>
        <v>Vul R2 in</v>
      </c>
      <c r="AC87" s="42" t="str">
        <f t="shared" si="31"/>
        <v>Vul H2 in</v>
      </c>
      <c r="AD87" s="42" t="str">
        <f t="shared" si="32"/>
        <v>Vul nutsvoorziening in</v>
      </c>
      <c r="AE87" s="42" t="str">
        <f t="shared" si="33"/>
        <v>Nuts incorrect</v>
      </c>
      <c r="AF87" s="42" t="str">
        <f t="shared" si="34"/>
        <v>Vul A maat in</v>
      </c>
      <c r="AG87" s="42" t="str">
        <f t="shared" si="35"/>
        <v>Vul B/Sprongmaat in</v>
      </c>
      <c r="AH87" s="43" t="e">
        <f t="shared" si="36"/>
        <v>#VALUE!</v>
      </c>
      <c r="AI87" s="42" t="str">
        <f t="shared" si="37"/>
        <v>Vul C maat in</v>
      </c>
      <c r="AJ87" s="42" t="str">
        <f t="shared" si="38"/>
        <v>goed</v>
      </c>
      <c r="AK87" s="42" t="str">
        <f t="shared" si="39"/>
        <v>goed</v>
      </c>
      <c r="AL87" s="42" t="str">
        <f t="shared" si="40"/>
        <v>Vul uit 1 stuk in</v>
      </c>
      <c r="AM87" s="42" t="str">
        <f t="shared" si="41"/>
        <v>Vul trekkoord in</v>
      </c>
      <c r="AN87" s="15"/>
    </row>
    <row r="88" spans="1:40" ht="15" customHeight="1" x14ac:dyDescent="0.25">
      <c r="A88" s="11" t="str">
        <f>IF(Blad1!A70="","",Blad1!A70)</f>
        <v/>
      </c>
      <c r="B88" s="12" t="str">
        <f>IF(Blad1!B70="","",Blad1!B70)</f>
        <v/>
      </c>
      <c r="C88" s="12" t="str">
        <f>IF(Blad1!C70="","",Blad1!C70)</f>
        <v/>
      </c>
      <c r="D88" s="13" t="str">
        <f>IF(Blad1!D70="","",IF(ISNUMBER(SEARCH("ø",Blad1!D70)),Blad1!D70,"ø"&amp;Blad1!D70))</f>
        <v/>
      </c>
      <c r="E88" s="12" t="str">
        <f>IF(Blad1!E70="","",Blad1!E70)</f>
        <v/>
      </c>
      <c r="F88" s="12" t="str">
        <f>IF(Blad1!F70="","",Blad1!F70)</f>
        <v/>
      </c>
      <c r="G88" s="12" t="str">
        <f>IF(Blad1!G70="","",Blad1!G70)</f>
        <v/>
      </c>
      <c r="H88" s="12" t="str">
        <f>IF(Blad1!H70="","",Blad1!H70)</f>
        <v/>
      </c>
      <c r="I88" s="12" t="str">
        <f>IF(Blad1!I70="",IF(B88="","",IF(B88="geel","gas",IF(B88="grijs","telecom",IF(B88="groen","CAI",IF(B88="blauw","water",IF(B88="rood","elektra","")))))),Blad1!I70)</f>
        <v/>
      </c>
      <c r="J88" s="12" t="str">
        <f>IF(Blad1!J70="","",Blad1!J70)</f>
        <v/>
      </c>
      <c r="K88" s="12" t="str">
        <f>IF(Blad1!K70="","",Blad1!K70)</f>
        <v/>
      </c>
      <c r="L88" s="12" t="str">
        <f>IF(Blad1!L70="","",Blad1!L70)</f>
        <v/>
      </c>
      <c r="M88" s="12" t="str">
        <f>IF(Blad1!M70="","",Blad1!M70)</f>
        <v/>
      </c>
      <c r="N88" s="12" t="str">
        <f>IF(Blad1!N70="","",Blad1!N70)</f>
        <v/>
      </c>
      <c r="O88" s="12" t="str">
        <f>IF(Blad1!O70="","",Blad1!O70)</f>
        <v/>
      </c>
      <c r="P88" s="53"/>
      <c r="Q88" s="52" t="str">
        <f t="shared" si="21"/>
        <v>Vul gegevens in</v>
      </c>
      <c r="R88" s="50" t="str" cm="1">
        <f t="array" ref="R88">IF(Q88="","",IFERROR(INDEX(T88:AM88,MATCH(TRUE,T88:AM88&lt;&gt;"goed",0)),"goed"))</f>
        <v>Vul type in</v>
      </c>
      <c r="S88" s="42"/>
      <c r="T88" s="42" t="str">
        <f t="shared" si="22"/>
        <v>Vul type in</v>
      </c>
      <c r="U88" s="42" t="str">
        <f t="shared" si="23"/>
        <v>Vul kleur in</v>
      </c>
      <c r="V88" s="42" t="str">
        <f t="shared" si="24"/>
        <v>Vul aantal in</v>
      </c>
      <c r="W88" s="42" t="str">
        <f t="shared" si="25"/>
        <v>goed</v>
      </c>
      <c r="X88" s="42" t="str">
        <f t="shared" si="26"/>
        <v>goed</v>
      </c>
      <c r="Y88" s="42" t="str">
        <f t="shared" si="27"/>
        <v>Vul diameter in</v>
      </c>
      <c r="Z88" s="42" t="str">
        <f t="shared" si="28"/>
        <v>Vul R1 in</v>
      </c>
      <c r="AA88" s="42" t="str">
        <f t="shared" si="29"/>
        <v>Vul H1 in</v>
      </c>
      <c r="AB88" s="42" t="str">
        <f t="shared" si="30"/>
        <v>Vul R2 in</v>
      </c>
      <c r="AC88" s="42" t="str">
        <f t="shared" si="31"/>
        <v>Vul H2 in</v>
      </c>
      <c r="AD88" s="42" t="str">
        <f t="shared" si="32"/>
        <v>Vul nutsvoorziening in</v>
      </c>
      <c r="AE88" s="42" t="str">
        <f t="shared" si="33"/>
        <v>Nuts incorrect</v>
      </c>
      <c r="AF88" s="42" t="str">
        <f t="shared" si="34"/>
        <v>Vul A maat in</v>
      </c>
      <c r="AG88" s="42" t="str">
        <f t="shared" si="35"/>
        <v>Vul B/Sprongmaat in</v>
      </c>
      <c r="AH88" s="43" t="e">
        <f t="shared" si="36"/>
        <v>#VALUE!</v>
      </c>
      <c r="AI88" s="42" t="str">
        <f t="shared" si="37"/>
        <v>Vul C maat in</v>
      </c>
      <c r="AJ88" s="42" t="str">
        <f t="shared" si="38"/>
        <v>goed</v>
      </c>
      <c r="AK88" s="42" t="str">
        <f t="shared" si="39"/>
        <v>goed</v>
      </c>
      <c r="AL88" s="42" t="str">
        <f t="shared" si="40"/>
        <v>Vul uit 1 stuk in</v>
      </c>
      <c r="AM88" s="42" t="str">
        <f t="shared" si="41"/>
        <v>Vul trekkoord in</v>
      </c>
      <c r="AN88" s="15"/>
    </row>
    <row r="89" spans="1:40" ht="15" customHeight="1" x14ac:dyDescent="0.25">
      <c r="A89" s="11" t="str">
        <f>IF(Blad1!A71="","",Blad1!A71)</f>
        <v/>
      </c>
      <c r="B89" s="12" t="str">
        <f>IF(Blad1!B71="","",Blad1!B71)</f>
        <v/>
      </c>
      <c r="C89" s="12" t="str">
        <f>IF(Blad1!C71="","",Blad1!C71)</f>
        <v/>
      </c>
      <c r="D89" s="13" t="str">
        <f>IF(Blad1!D71="","",IF(ISNUMBER(SEARCH("ø",Blad1!D71)),Blad1!D71,"ø"&amp;Blad1!D71))</f>
        <v/>
      </c>
      <c r="E89" s="12" t="str">
        <f>IF(Blad1!E71="","",Blad1!E71)</f>
        <v/>
      </c>
      <c r="F89" s="12" t="str">
        <f>IF(Blad1!F71="","",Blad1!F71)</f>
        <v/>
      </c>
      <c r="G89" s="12" t="str">
        <f>IF(Blad1!G71="","",Blad1!G71)</f>
        <v/>
      </c>
      <c r="H89" s="12" t="str">
        <f>IF(Blad1!H71="","",Blad1!H71)</f>
        <v/>
      </c>
      <c r="I89" s="12" t="str">
        <f>IF(Blad1!I71="",IF(B89="","",IF(B89="geel","gas",IF(B89="grijs","telecom",IF(B89="groen","CAI",IF(B89="blauw","water",IF(B89="rood","elektra","")))))),Blad1!I71)</f>
        <v/>
      </c>
      <c r="J89" s="12" t="str">
        <f>IF(Blad1!J71="","",Blad1!J71)</f>
        <v/>
      </c>
      <c r="K89" s="12" t="str">
        <f>IF(Blad1!K71="","",Blad1!K71)</f>
        <v/>
      </c>
      <c r="L89" s="12" t="str">
        <f>IF(Blad1!L71="","",Blad1!L71)</f>
        <v/>
      </c>
      <c r="M89" s="12" t="str">
        <f>IF(Blad1!M71="","",Blad1!M71)</f>
        <v/>
      </c>
      <c r="N89" s="12" t="str">
        <f>IF(Blad1!N71="","",Blad1!N71)</f>
        <v/>
      </c>
      <c r="O89" s="12" t="str">
        <f>IF(Blad1!O71="","",Blad1!O71)</f>
        <v/>
      </c>
      <c r="P89" s="53"/>
      <c r="Q89" s="52" t="str">
        <f t="shared" si="21"/>
        <v>Vul gegevens in</v>
      </c>
      <c r="R89" s="50" t="str" cm="1">
        <f t="array" ref="R89">IF(Q89="","",IFERROR(INDEX(T89:AM89,MATCH(TRUE,T89:AM89&lt;&gt;"goed",0)),"goed"))</f>
        <v>Vul type in</v>
      </c>
      <c r="S89" s="42"/>
      <c r="T89" s="42" t="str">
        <f t="shared" si="22"/>
        <v>Vul type in</v>
      </c>
      <c r="U89" s="42" t="str">
        <f t="shared" si="23"/>
        <v>Vul kleur in</v>
      </c>
      <c r="V89" s="42" t="str">
        <f t="shared" si="24"/>
        <v>Vul aantal in</v>
      </c>
      <c r="W89" s="42" t="str">
        <f t="shared" si="25"/>
        <v>goed</v>
      </c>
      <c r="X89" s="42" t="str">
        <f t="shared" si="26"/>
        <v>goed</v>
      </c>
      <c r="Y89" s="42" t="str">
        <f t="shared" si="27"/>
        <v>Vul diameter in</v>
      </c>
      <c r="Z89" s="42" t="str">
        <f t="shared" si="28"/>
        <v>Vul R1 in</v>
      </c>
      <c r="AA89" s="42" t="str">
        <f t="shared" si="29"/>
        <v>Vul H1 in</v>
      </c>
      <c r="AB89" s="42" t="str">
        <f t="shared" si="30"/>
        <v>Vul R2 in</v>
      </c>
      <c r="AC89" s="42" t="str">
        <f t="shared" si="31"/>
        <v>Vul H2 in</v>
      </c>
      <c r="AD89" s="42" t="str">
        <f t="shared" si="32"/>
        <v>Vul nutsvoorziening in</v>
      </c>
      <c r="AE89" s="42" t="str">
        <f t="shared" si="33"/>
        <v>Nuts incorrect</v>
      </c>
      <c r="AF89" s="42" t="str">
        <f t="shared" si="34"/>
        <v>Vul A maat in</v>
      </c>
      <c r="AG89" s="42" t="str">
        <f t="shared" si="35"/>
        <v>Vul B/Sprongmaat in</v>
      </c>
      <c r="AH89" s="43" t="e">
        <f t="shared" si="36"/>
        <v>#VALUE!</v>
      </c>
      <c r="AI89" s="42" t="str">
        <f t="shared" si="37"/>
        <v>Vul C maat in</v>
      </c>
      <c r="AJ89" s="42" t="str">
        <f t="shared" si="38"/>
        <v>goed</v>
      </c>
      <c r="AK89" s="42" t="str">
        <f t="shared" si="39"/>
        <v>goed</v>
      </c>
      <c r="AL89" s="42" t="str">
        <f t="shared" si="40"/>
        <v>Vul uit 1 stuk in</v>
      </c>
      <c r="AM89" s="42" t="str">
        <f t="shared" si="41"/>
        <v>Vul trekkoord in</v>
      </c>
      <c r="AN89" s="15"/>
    </row>
    <row r="90" spans="1:40" ht="15" customHeight="1" x14ac:dyDescent="0.25">
      <c r="A90" s="11" t="str">
        <f>IF(Blad1!A72="","",Blad1!A72)</f>
        <v/>
      </c>
      <c r="B90" s="12" t="str">
        <f>IF(Blad1!B72="","",Blad1!B72)</f>
        <v/>
      </c>
      <c r="C90" s="12" t="str">
        <f>IF(Blad1!C72="","",Blad1!C72)</f>
        <v/>
      </c>
      <c r="D90" s="13" t="str">
        <f>IF(Blad1!D72="","",IF(ISNUMBER(SEARCH("ø",Blad1!D72)),Blad1!D72,"ø"&amp;Blad1!D72))</f>
        <v/>
      </c>
      <c r="E90" s="12" t="str">
        <f>IF(Blad1!E72="","",Blad1!E72)</f>
        <v/>
      </c>
      <c r="F90" s="12" t="str">
        <f>IF(Blad1!F72="","",Blad1!F72)</f>
        <v/>
      </c>
      <c r="G90" s="12" t="str">
        <f>IF(Blad1!G72="","",Blad1!G72)</f>
        <v/>
      </c>
      <c r="H90" s="12" t="str">
        <f>IF(Blad1!H72="","",Blad1!H72)</f>
        <v/>
      </c>
      <c r="I90" s="12" t="str">
        <f>IF(Blad1!I72="",IF(B90="","",IF(B90="geel","gas",IF(B90="grijs","telecom",IF(B90="groen","CAI",IF(B90="blauw","water",IF(B90="rood","elektra","")))))),Blad1!I72)</f>
        <v/>
      </c>
      <c r="J90" s="12" t="str">
        <f>IF(Blad1!J72="","",Blad1!J72)</f>
        <v/>
      </c>
      <c r="K90" s="12" t="str">
        <f>IF(Blad1!K72="","",Blad1!K72)</f>
        <v/>
      </c>
      <c r="L90" s="12" t="str">
        <f>IF(Blad1!L72="","",Blad1!L72)</f>
        <v/>
      </c>
      <c r="M90" s="12" t="str">
        <f>IF(Blad1!M72="","",Blad1!M72)</f>
        <v/>
      </c>
      <c r="N90" s="12" t="str">
        <f>IF(Blad1!N72="","",Blad1!N72)</f>
        <v/>
      </c>
      <c r="O90" s="12" t="str">
        <f>IF(Blad1!O72="","",Blad1!O72)</f>
        <v/>
      </c>
      <c r="P90" s="53"/>
      <c r="Q90" s="52" t="str">
        <f t="shared" si="21"/>
        <v>Vul gegevens in</v>
      </c>
      <c r="R90" s="50" t="str" cm="1">
        <f t="array" ref="R90">IF(Q90="","",IFERROR(INDEX(T90:AM90,MATCH(TRUE,T90:AM90&lt;&gt;"goed",0)),"goed"))</f>
        <v>Vul type in</v>
      </c>
      <c r="S90" s="42"/>
      <c r="T90" s="42" t="str">
        <f t="shared" si="22"/>
        <v>Vul type in</v>
      </c>
      <c r="U90" s="42" t="str">
        <f t="shared" si="23"/>
        <v>Vul kleur in</v>
      </c>
      <c r="V90" s="42" t="str">
        <f t="shared" si="24"/>
        <v>Vul aantal in</v>
      </c>
      <c r="W90" s="42" t="str">
        <f t="shared" si="25"/>
        <v>goed</v>
      </c>
      <c r="X90" s="42" t="str">
        <f t="shared" si="26"/>
        <v>goed</v>
      </c>
      <c r="Y90" s="42" t="str">
        <f t="shared" si="27"/>
        <v>Vul diameter in</v>
      </c>
      <c r="Z90" s="42" t="str">
        <f t="shared" si="28"/>
        <v>Vul R1 in</v>
      </c>
      <c r="AA90" s="42" t="str">
        <f t="shared" si="29"/>
        <v>Vul H1 in</v>
      </c>
      <c r="AB90" s="42" t="str">
        <f t="shared" si="30"/>
        <v>Vul R2 in</v>
      </c>
      <c r="AC90" s="42" t="str">
        <f t="shared" si="31"/>
        <v>Vul H2 in</v>
      </c>
      <c r="AD90" s="42" t="str">
        <f t="shared" si="32"/>
        <v>Vul nutsvoorziening in</v>
      </c>
      <c r="AE90" s="42" t="str">
        <f t="shared" si="33"/>
        <v>Nuts incorrect</v>
      </c>
      <c r="AF90" s="42" t="str">
        <f t="shared" si="34"/>
        <v>Vul A maat in</v>
      </c>
      <c r="AG90" s="42" t="str">
        <f t="shared" si="35"/>
        <v>Vul B/Sprongmaat in</v>
      </c>
      <c r="AH90" s="43" t="e">
        <f t="shared" si="36"/>
        <v>#VALUE!</v>
      </c>
      <c r="AI90" s="42" t="str">
        <f t="shared" si="37"/>
        <v>Vul C maat in</v>
      </c>
      <c r="AJ90" s="42" t="str">
        <f t="shared" si="38"/>
        <v>goed</v>
      </c>
      <c r="AK90" s="42" t="str">
        <f t="shared" si="39"/>
        <v>goed</v>
      </c>
      <c r="AL90" s="42" t="str">
        <f t="shared" si="40"/>
        <v>Vul uit 1 stuk in</v>
      </c>
      <c r="AM90" s="42" t="str">
        <f t="shared" si="41"/>
        <v>Vul trekkoord in</v>
      </c>
      <c r="AN90" s="15"/>
    </row>
    <row r="91" spans="1:40" ht="15" customHeight="1" x14ac:dyDescent="0.25">
      <c r="A91" s="11" t="str">
        <f>IF(Blad1!A73="","",Blad1!A73)</f>
        <v/>
      </c>
      <c r="B91" s="12" t="str">
        <f>IF(Blad1!B73="","",Blad1!B73)</f>
        <v/>
      </c>
      <c r="C91" s="12" t="str">
        <f>IF(Blad1!C73="","",Blad1!C73)</f>
        <v/>
      </c>
      <c r="D91" s="13" t="str">
        <f>IF(Blad1!D73="","",IF(ISNUMBER(SEARCH("ø",Blad1!D73)),Blad1!D73,"ø"&amp;Blad1!D73))</f>
        <v/>
      </c>
      <c r="E91" s="12" t="str">
        <f>IF(Blad1!E73="","",Blad1!E73)</f>
        <v/>
      </c>
      <c r="F91" s="12" t="str">
        <f>IF(Blad1!F73="","",Blad1!F73)</f>
        <v/>
      </c>
      <c r="G91" s="12" t="str">
        <f>IF(Blad1!G73="","",Blad1!G73)</f>
        <v/>
      </c>
      <c r="H91" s="12" t="str">
        <f>IF(Blad1!H73="","",Blad1!H73)</f>
        <v/>
      </c>
      <c r="I91" s="12" t="str">
        <f>IF(Blad1!I73="",IF(B91="","",IF(B91="geel","gas",IF(B91="grijs","telecom",IF(B91="groen","CAI",IF(B91="blauw","water",IF(B91="rood","elektra","")))))),Blad1!I73)</f>
        <v/>
      </c>
      <c r="J91" s="12" t="str">
        <f>IF(Blad1!J73="","",Blad1!J73)</f>
        <v/>
      </c>
      <c r="K91" s="12" t="str">
        <f>IF(Blad1!K73="","",Blad1!K73)</f>
        <v/>
      </c>
      <c r="L91" s="12" t="str">
        <f>IF(Blad1!L73="","",Blad1!L73)</f>
        <v/>
      </c>
      <c r="M91" s="12" t="str">
        <f>IF(Blad1!M73="","",Blad1!M73)</f>
        <v/>
      </c>
      <c r="N91" s="12" t="str">
        <f>IF(Blad1!N73="","",Blad1!N73)</f>
        <v/>
      </c>
      <c r="O91" s="12" t="str">
        <f>IF(Blad1!O73="","",Blad1!O73)</f>
        <v/>
      </c>
      <c r="P91" s="53"/>
      <c r="Q91" s="52" t="str">
        <f t="shared" si="21"/>
        <v>Vul gegevens in</v>
      </c>
      <c r="R91" s="50" t="str" cm="1">
        <f t="array" ref="R91">IF(Q91="","",IFERROR(INDEX(T91:AM91,MATCH(TRUE,T91:AM91&lt;&gt;"goed",0)),"goed"))</f>
        <v>Vul type in</v>
      </c>
      <c r="S91" s="42"/>
      <c r="T91" s="42" t="str">
        <f t="shared" si="22"/>
        <v>Vul type in</v>
      </c>
      <c r="U91" s="42" t="str">
        <f t="shared" si="23"/>
        <v>Vul kleur in</v>
      </c>
      <c r="V91" s="42" t="str">
        <f t="shared" si="24"/>
        <v>Vul aantal in</v>
      </c>
      <c r="W91" s="42" t="str">
        <f t="shared" si="25"/>
        <v>goed</v>
      </c>
      <c r="X91" s="42" t="str">
        <f t="shared" si="26"/>
        <v>goed</v>
      </c>
      <c r="Y91" s="42" t="str">
        <f t="shared" si="27"/>
        <v>Vul diameter in</v>
      </c>
      <c r="Z91" s="42" t="str">
        <f t="shared" si="28"/>
        <v>Vul R1 in</v>
      </c>
      <c r="AA91" s="42" t="str">
        <f t="shared" si="29"/>
        <v>Vul H1 in</v>
      </c>
      <c r="AB91" s="42" t="str">
        <f t="shared" si="30"/>
        <v>Vul R2 in</v>
      </c>
      <c r="AC91" s="42" t="str">
        <f t="shared" si="31"/>
        <v>Vul H2 in</v>
      </c>
      <c r="AD91" s="42" t="str">
        <f t="shared" si="32"/>
        <v>Vul nutsvoorziening in</v>
      </c>
      <c r="AE91" s="42" t="str">
        <f t="shared" si="33"/>
        <v>Nuts incorrect</v>
      </c>
      <c r="AF91" s="42" t="str">
        <f t="shared" si="34"/>
        <v>Vul A maat in</v>
      </c>
      <c r="AG91" s="42" t="str">
        <f t="shared" si="35"/>
        <v>Vul B/Sprongmaat in</v>
      </c>
      <c r="AH91" s="43" t="e">
        <f t="shared" si="36"/>
        <v>#VALUE!</v>
      </c>
      <c r="AI91" s="42" t="str">
        <f t="shared" si="37"/>
        <v>Vul C maat in</v>
      </c>
      <c r="AJ91" s="42" t="str">
        <f t="shared" si="38"/>
        <v>goed</v>
      </c>
      <c r="AK91" s="42" t="str">
        <f t="shared" si="39"/>
        <v>goed</v>
      </c>
      <c r="AL91" s="42" t="str">
        <f t="shared" si="40"/>
        <v>Vul uit 1 stuk in</v>
      </c>
      <c r="AM91" s="42" t="str">
        <f t="shared" si="41"/>
        <v>Vul trekkoord in</v>
      </c>
      <c r="AN91" s="15"/>
    </row>
    <row r="92" spans="1:40" ht="15" customHeight="1" x14ac:dyDescent="0.25">
      <c r="A92" s="11" t="str">
        <f>IF(Blad1!A74="","",Blad1!A74)</f>
        <v/>
      </c>
      <c r="B92" s="12" t="str">
        <f>IF(Blad1!B74="","",Blad1!B74)</f>
        <v/>
      </c>
      <c r="C92" s="12" t="str">
        <f>IF(Blad1!C74="","",Blad1!C74)</f>
        <v/>
      </c>
      <c r="D92" s="13" t="str">
        <f>IF(Blad1!D74="","",IF(ISNUMBER(SEARCH("ø",Blad1!D74)),Blad1!D74,"ø"&amp;Blad1!D74))</f>
        <v/>
      </c>
      <c r="E92" s="12" t="str">
        <f>IF(Blad1!E74="","",Blad1!E74)</f>
        <v/>
      </c>
      <c r="F92" s="12" t="str">
        <f>IF(Blad1!F74="","",Blad1!F74)</f>
        <v/>
      </c>
      <c r="G92" s="12" t="str">
        <f>IF(Blad1!G74="","",Blad1!G74)</f>
        <v/>
      </c>
      <c r="H92" s="12" t="str">
        <f>IF(Blad1!H74="","",Blad1!H74)</f>
        <v/>
      </c>
      <c r="I92" s="12" t="str">
        <f>IF(Blad1!I74="",IF(B92="","",IF(B92="geel","gas",IF(B92="grijs","telecom",IF(B92="groen","CAI",IF(B92="blauw","water",IF(B92="rood","elektra","")))))),Blad1!I74)</f>
        <v/>
      </c>
      <c r="J92" s="12" t="str">
        <f>IF(Blad1!J74="","",Blad1!J74)</f>
        <v/>
      </c>
      <c r="K92" s="12" t="str">
        <f>IF(Blad1!K74="","",Blad1!K74)</f>
        <v/>
      </c>
      <c r="L92" s="12" t="str">
        <f>IF(Blad1!L74="","",Blad1!L74)</f>
        <v/>
      </c>
      <c r="M92" s="12" t="str">
        <f>IF(Blad1!M74="","",Blad1!M74)</f>
        <v/>
      </c>
      <c r="N92" s="12" t="str">
        <f>IF(Blad1!N74="","",Blad1!N74)</f>
        <v/>
      </c>
      <c r="O92" s="12" t="str">
        <f>IF(Blad1!O74="","",Blad1!O74)</f>
        <v/>
      </c>
      <c r="P92" s="53"/>
      <c r="Q92" s="52" t="str">
        <f t="shared" si="21"/>
        <v>Vul gegevens in</v>
      </c>
      <c r="R92" s="50" t="str" cm="1">
        <f t="array" ref="R92">IF(Q92="","",IFERROR(INDEX(T92:AM92,MATCH(TRUE,T92:AM92&lt;&gt;"goed",0)),"goed"))</f>
        <v>Vul type in</v>
      </c>
      <c r="S92" s="42"/>
      <c r="T92" s="42" t="str">
        <f t="shared" si="22"/>
        <v>Vul type in</v>
      </c>
      <c r="U92" s="42" t="str">
        <f t="shared" si="23"/>
        <v>Vul kleur in</v>
      </c>
      <c r="V92" s="42" t="str">
        <f t="shared" si="24"/>
        <v>Vul aantal in</v>
      </c>
      <c r="W92" s="42" t="str">
        <f t="shared" si="25"/>
        <v>goed</v>
      </c>
      <c r="X92" s="42" t="str">
        <f t="shared" si="26"/>
        <v>goed</v>
      </c>
      <c r="Y92" s="42" t="str">
        <f t="shared" si="27"/>
        <v>Vul diameter in</v>
      </c>
      <c r="Z92" s="42" t="str">
        <f t="shared" si="28"/>
        <v>Vul R1 in</v>
      </c>
      <c r="AA92" s="42" t="str">
        <f t="shared" si="29"/>
        <v>Vul H1 in</v>
      </c>
      <c r="AB92" s="42" t="str">
        <f t="shared" si="30"/>
        <v>Vul R2 in</v>
      </c>
      <c r="AC92" s="42" t="str">
        <f t="shared" si="31"/>
        <v>Vul H2 in</v>
      </c>
      <c r="AD92" s="42" t="str">
        <f t="shared" si="32"/>
        <v>Vul nutsvoorziening in</v>
      </c>
      <c r="AE92" s="42" t="str">
        <f t="shared" si="33"/>
        <v>Nuts incorrect</v>
      </c>
      <c r="AF92" s="42" t="str">
        <f t="shared" si="34"/>
        <v>Vul A maat in</v>
      </c>
      <c r="AG92" s="42" t="str">
        <f t="shared" si="35"/>
        <v>Vul B/Sprongmaat in</v>
      </c>
      <c r="AH92" s="43" t="e">
        <f t="shared" si="36"/>
        <v>#VALUE!</v>
      </c>
      <c r="AI92" s="42" t="str">
        <f t="shared" si="37"/>
        <v>Vul C maat in</v>
      </c>
      <c r="AJ92" s="42" t="str">
        <f t="shared" si="38"/>
        <v>goed</v>
      </c>
      <c r="AK92" s="42" t="str">
        <f t="shared" si="39"/>
        <v>goed</v>
      </c>
      <c r="AL92" s="42" t="str">
        <f t="shared" si="40"/>
        <v>Vul uit 1 stuk in</v>
      </c>
      <c r="AM92" s="42" t="str">
        <f t="shared" si="41"/>
        <v>Vul trekkoord in</v>
      </c>
      <c r="AN92" s="15"/>
    </row>
    <row r="93" spans="1:40" ht="15" customHeight="1" x14ac:dyDescent="0.25">
      <c r="A93" s="11" t="str">
        <f>IF(Blad1!A75="","",Blad1!A75)</f>
        <v/>
      </c>
      <c r="B93" s="12" t="str">
        <f>IF(Blad1!B75="","",Blad1!B75)</f>
        <v/>
      </c>
      <c r="C93" s="12" t="str">
        <f>IF(Blad1!C75="","",Blad1!C75)</f>
        <v/>
      </c>
      <c r="D93" s="13" t="str">
        <f>IF(Blad1!D75="","",IF(ISNUMBER(SEARCH("ø",Blad1!D75)),Blad1!D75,"ø"&amp;Blad1!D75))</f>
        <v/>
      </c>
      <c r="E93" s="12" t="str">
        <f>IF(Blad1!E75="","",Blad1!E75)</f>
        <v/>
      </c>
      <c r="F93" s="12" t="str">
        <f>IF(Blad1!F75="","",Blad1!F75)</f>
        <v/>
      </c>
      <c r="G93" s="12" t="str">
        <f>IF(Blad1!G75="","",Blad1!G75)</f>
        <v/>
      </c>
      <c r="H93" s="12" t="str">
        <f>IF(Blad1!H75="","",Blad1!H75)</f>
        <v/>
      </c>
      <c r="I93" s="12" t="str">
        <f>IF(Blad1!I75="",IF(B93="","",IF(B93="geel","gas",IF(B93="grijs","telecom",IF(B93="groen","CAI",IF(B93="blauw","water",IF(B93="rood","elektra","")))))),Blad1!I75)</f>
        <v/>
      </c>
      <c r="J93" s="12" t="str">
        <f>IF(Blad1!J75="","",Blad1!J75)</f>
        <v/>
      </c>
      <c r="K93" s="12" t="str">
        <f>IF(Blad1!K75="","",Blad1!K75)</f>
        <v/>
      </c>
      <c r="L93" s="12" t="str">
        <f>IF(Blad1!L75="","",Blad1!L75)</f>
        <v/>
      </c>
      <c r="M93" s="12" t="str">
        <f>IF(Blad1!M75="","",Blad1!M75)</f>
        <v/>
      </c>
      <c r="N93" s="12" t="str">
        <f>IF(Blad1!N75="","",Blad1!N75)</f>
        <v/>
      </c>
      <c r="O93" s="12" t="str">
        <f>IF(Blad1!O75="","",Blad1!O75)</f>
        <v/>
      </c>
      <c r="P93" s="53"/>
      <c r="Q93" s="52" t="str">
        <f t="shared" si="21"/>
        <v>Vul gegevens in</v>
      </c>
      <c r="R93" s="50" t="str" cm="1">
        <f t="array" ref="R93">IF(Q93="","",IFERROR(INDEX(T93:AM93,MATCH(TRUE,T93:AM93&lt;&gt;"goed",0)),"goed"))</f>
        <v>Vul type in</v>
      </c>
      <c r="S93" s="42"/>
      <c r="T93" s="42" t="str">
        <f t="shared" si="22"/>
        <v>Vul type in</v>
      </c>
      <c r="U93" s="42" t="str">
        <f t="shared" si="23"/>
        <v>Vul kleur in</v>
      </c>
      <c r="V93" s="42" t="str">
        <f t="shared" si="24"/>
        <v>Vul aantal in</v>
      </c>
      <c r="W93" s="42" t="str">
        <f t="shared" si="25"/>
        <v>goed</v>
      </c>
      <c r="X93" s="42" t="str">
        <f t="shared" si="26"/>
        <v>goed</v>
      </c>
      <c r="Y93" s="42" t="str">
        <f t="shared" si="27"/>
        <v>Vul diameter in</v>
      </c>
      <c r="Z93" s="42" t="str">
        <f t="shared" si="28"/>
        <v>Vul R1 in</v>
      </c>
      <c r="AA93" s="42" t="str">
        <f t="shared" si="29"/>
        <v>Vul H1 in</v>
      </c>
      <c r="AB93" s="42" t="str">
        <f t="shared" si="30"/>
        <v>Vul R2 in</v>
      </c>
      <c r="AC93" s="42" t="str">
        <f t="shared" si="31"/>
        <v>Vul H2 in</v>
      </c>
      <c r="AD93" s="42" t="str">
        <f t="shared" si="32"/>
        <v>Vul nutsvoorziening in</v>
      </c>
      <c r="AE93" s="42" t="str">
        <f t="shared" si="33"/>
        <v>Nuts incorrect</v>
      </c>
      <c r="AF93" s="42" t="str">
        <f t="shared" si="34"/>
        <v>Vul A maat in</v>
      </c>
      <c r="AG93" s="42" t="str">
        <f t="shared" si="35"/>
        <v>Vul B/Sprongmaat in</v>
      </c>
      <c r="AH93" s="43" t="e">
        <f t="shared" si="36"/>
        <v>#VALUE!</v>
      </c>
      <c r="AI93" s="42" t="str">
        <f t="shared" si="37"/>
        <v>Vul C maat in</v>
      </c>
      <c r="AJ93" s="42" t="str">
        <f t="shared" si="38"/>
        <v>goed</v>
      </c>
      <c r="AK93" s="42" t="str">
        <f t="shared" si="39"/>
        <v>goed</v>
      </c>
      <c r="AL93" s="42" t="str">
        <f t="shared" si="40"/>
        <v>Vul uit 1 stuk in</v>
      </c>
      <c r="AM93" s="42" t="str">
        <f t="shared" si="41"/>
        <v>Vul trekkoord in</v>
      </c>
      <c r="AN93" s="15"/>
    </row>
    <row r="94" spans="1:40" ht="15" customHeight="1" x14ac:dyDescent="0.25">
      <c r="A94" s="11" t="str">
        <f>IF(Blad1!A76="","",Blad1!A76)</f>
        <v/>
      </c>
      <c r="B94" s="12" t="str">
        <f>IF(Blad1!B76="","",Blad1!B76)</f>
        <v/>
      </c>
      <c r="C94" s="12" t="str">
        <f>IF(Blad1!C76="","",Blad1!C76)</f>
        <v/>
      </c>
      <c r="D94" s="13" t="str">
        <f>IF(Blad1!D76="","",IF(ISNUMBER(SEARCH("ø",Blad1!D76)),Blad1!D76,"ø"&amp;Blad1!D76))</f>
        <v/>
      </c>
      <c r="E94" s="12" t="str">
        <f>IF(Blad1!E76="","",Blad1!E76)</f>
        <v/>
      </c>
      <c r="F94" s="12" t="str">
        <f>IF(Blad1!F76="","",Blad1!F76)</f>
        <v/>
      </c>
      <c r="G94" s="12" t="str">
        <f>IF(Blad1!G76="","",Blad1!G76)</f>
        <v/>
      </c>
      <c r="H94" s="12" t="str">
        <f>IF(Blad1!H76="","",Blad1!H76)</f>
        <v/>
      </c>
      <c r="I94" s="12" t="str">
        <f>IF(Blad1!I76="",IF(B94="","",IF(B94="geel","gas",IF(B94="grijs","telecom",IF(B94="groen","CAI",IF(B94="blauw","water",IF(B94="rood","elektra","")))))),Blad1!I76)</f>
        <v/>
      </c>
      <c r="J94" s="12" t="str">
        <f>IF(Blad1!J76="","",Blad1!J76)</f>
        <v/>
      </c>
      <c r="K94" s="12" t="str">
        <f>IF(Blad1!K76="","",Blad1!K76)</f>
        <v/>
      </c>
      <c r="L94" s="12" t="str">
        <f>IF(Blad1!L76="","",Blad1!L76)</f>
        <v/>
      </c>
      <c r="M94" s="12" t="str">
        <f>IF(Blad1!M76="","",Blad1!M76)</f>
        <v/>
      </c>
      <c r="N94" s="12" t="str">
        <f>IF(Blad1!N76="","",Blad1!N76)</f>
        <v/>
      </c>
      <c r="O94" s="12" t="str">
        <f>IF(Blad1!O76="","",Blad1!O76)</f>
        <v/>
      </c>
      <c r="P94" s="53"/>
      <c r="Q94" s="52" t="str">
        <f t="shared" si="21"/>
        <v>Vul gegevens in</v>
      </c>
      <c r="R94" s="50" t="str" cm="1">
        <f t="array" ref="R94">IF(Q94="","",IFERROR(INDEX(T94:AM94,MATCH(TRUE,T94:AM94&lt;&gt;"goed",0)),"goed"))</f>
        <v>Vul type in</v>
      </c>
      <c r="S94" s="42"/>
      <c r="T94" s="42" t="str">
        <f t="shared" si="22"/>
        <v>Vul type in</v>
      </c>
      <c r="U94" s="42" t="str">
        <f t="shared" si="23"/>
        <v>Vul kleur in</v>
      </c>
      <c r="V94" s="42" t="str">
        <f t="shared" si="24"/>
        <v>Vul aantal in</v>
      </c>
      <c r="W94" s="42" t="str">
        <f t="shared" si="25"/>
        <v>goed</v>
      </c>
      <c r="X94" s="42" t="str">
        <f t="shared" si="26"/>
        <v>goed</v>
      </c>
      <c r="Y94" s="42" t="str">
        <f t="shared" si="27"/>
        <v>Vul diameter in</v>
      </c>
      <c r="Z94" s="42" t="str">
        <f t="shared" si="28"/>
        <v>Vul R1 in</v>
      </c>
      <c r="AA94" s="42" t="str">
        <f t="shared" si="29"/>
        <v>Vul H1 in</v>
      </c>
      <c r="AB94" s="42" t="str">
        <f t="shared" si="30"/>
        <v>Vul R2 in</v>
      </c>
      <c r="AC94" s="42" t="str">
        <f t="shared" si="31"/>
        <v>Vul H2 in</v>
      </c>
      <c r="AD94" s="42" t="str">
        <f t="shared" si="32"/>
        <v>Vul nutsvoorziening in</v>
      </c>
      <c r="AE94" s="42" t="str">
        <f t="shared" si="33"/>
        <v>Nuts incorrect</v>
      </c>
      <c r="AF94" s="42" t="str">
        <f t="shared" si="34"/>
        <v>Vul A maat in</v>
      </c>
      <c r="AG94" s="42" t="str">
        <f t="shared" si="35"/>
        <v>Vul B/Sprongmaat in</v>
      </c>
      <c r="AH94" s="43" t="e">
        <f t="shared" si="36"/>
        <v>#VALUE!</v>
      </c>
      <c r="AI94" s="42" t="str">
        <f t="shared" si="37"/>
        <v>Vul C maat in</v>
      </c>
      <c r="AJ94" s="42" t="str">
        <f t="shared" si="38"/>
        <v>goed</v>
      </c>
      <c r="AK94" s="42" t="str">
        <f t="shared" si="39"/>
        <v>goed</v>
      </c>
      <c r="AL94" s="42" t="str">
        <f t="shared" si="40"/>
        <v>Vul uit 1 stuk in</v>
      </c>
      <c r="AM94" s="42" t="str">
        <f t="shared" si="41"/>
        <v>Vul trekkoord in</v>
      </c>
      <c r="AN94" s="15"/>
    </row>
    <row r="95" spans="1:40" ht="15" customHeight="1" x14ac:dyDescent="0.25">
      <c r="A95" s="11" t="str">
        <f>IF(Blad1!A77="","",Blad1!A77)</f>
        <v/>
      </c>
      <c r="B95" s="12" t="str">
        <f>IF(Blad1!B77="","",Blad1!B77)</f>
        <v/>
      </c>
      <c r="C95" s="12" t="str">
        <f>IF(Blad1!C77="","",Blad1!C77)</f>
        <v/>
      </c>
      <c r="D95" s="13" t="str">
        <f>IF(Blad1!D77="","",IF(ISNUMBER(SEARCH("ø",Blad1!D77)),Blad1!D77,"ø"&amp;Blad1!D77))</f>
        <v/>
      </c>
      <c r="E95" s="12" t="str">
        <f>IF(Blad1!E77="","",Blad1!E77)</f>
        <v/>
      </c>
      <c r="F95" s="12" t="str">
        <f>IF(Blad1!F77="","",Blad1!F77)</f>
        <v/>
      </c>
      <c r="G95" s="12" t="str">
        <f>IF(Blad1!G77="","",Blad1!G77)</f>
        <v/>
      </c>
      <c r="H95" s="12" t="str">
        <f>IF(Blad1!H77="","",Blad1!H77)</f>
        <v/>
      </c>
      <c r="I95" s="12" t="str">
        <f>IF(Blad1!I77="",IF(B95="","",IF(B95="geel","gas",IF(B95="grijs","telecom",IF(B95="groen","CAI",IF(B95="blauw","water",IF(B95="rood","elektra","")))))),Blad1!I77)</f>
        <v/>
      </c>
      <c r="J95" s="12" t="str">
        <f>IF(Blad1!J77="","",Blad1!J77)</f>
        <v/>
      </c>
      <c r="K95" s="12" t="str">
        <f>IF(Blad1!K77="","",Blad1!K77)</f>
        <v/>
      </c>
      <c r="L95" s="12" t="str">
        <f>IF(Blad1!L77="","",Blad1!L77)</f>
        <v/>
      </c>
      <c r="M95" s="12" t="str">
        <f>IF(Blad1!M77="","",Blad1!M77)</f>
        <v/>
      </c>
      <c r="N95" s="12" t="str">
        <f>IF(Blad1!N77="","",Blad1!N77)</f>
        <v/>
      </c>
      <c r="O95" s="12" t="str">
        <f>IF(Blad1!O77="","",Blad1!O77)</f>
        <v/>
      </c>
      <c r="P95" s="53"/>
      <c r="Q95" s="52" t="str">
        <f t="shared" si="21"/>
        <v>Vul gegevens in</v>
      </c>
      <c r="R95" s="50" t="str" cm="1">
        <f t="array" ref="R95">IF(Q95="","",IFERROR(INDEX(T95:AM95,MATCH(TRUE,T95:AM95&lt;&gt;"goed",0)),"goed"))</f>
        <v>Vul type in</v>
      </c>
      <c r="S95" s="42"/>
      <c r="T95" s="42" t="str">
        <f t="shared" si="22"/>
        <v>Vul type in</v>
      </c>
      <c r="U95" s="42" t="str">
        <f t="shared" si="23"/>
        <v>Vul kleur in</v>
      </c>
      <c r="V95" s="42" t="str">
        <f t="shared" si="24"/>
        <v>Vul aantal in</v>
      </c>
      <c r="W95" s="42" t="str">
        <f t="shared" si="25"/>
        <v>goed</v>
      </c>
      <c r="X95" s="42" t="str">
        <f t="shared" si="26"/>
        <v>goed</v>
      </c>
      <c r="Y95" s="42" t="str">
        <f t="shared" si="27"/>
        <v>Vul diameter in</v>
      </c>
      <c r="Z95" s="42" t="str">
        <f t="shared" si="28"/>
        <v>Vul R1 in</v>
      </c>
      <c r="AA95" s="42" t="str">
        <f t="shared" si="29"/>
        <v>Vul H1 in</v>
      </c>
      <c r="AB95" s="42" t="str">
        <f t="shared" si="30"/>
        <v>Vul R2 in</v>
      </c>
      <c r="AC95" s="42" t="str">
        <f t="shared" si="31"/>
        <v>Vul H2 in</v>
      </c>
      <c r="AD95" s="42" t="str">
        <f t="shared" si="32"/>
        <v>Vul nutsvoorziening in</v>
      </c>
      <c r="AE95" s="42" t="str">
        <f t="shared" si="33"/>
        <v>Nuts incorrect</v>
      </c>
      <c r="AF95" s="42" t="str">
        <f t="shared" si="34"/>
        <v>Vul A maat in</v>
      </c>
      <c r="AG95" s="42" t="str">
        <f t="shared" si="35"/>
        <v>Vul B/Sprongmaat in</v>
      </c>
      <c r="AH95" s="43" t="e">
        <f t="shared" si="36"/>
        <v>#VALUE!</v>
      </c>
      <c r="AI95" s="42" t="str">
        <f t="shared" si="37"/>
        <v>Vul C maat in</v>
      </c>
      <c r="AJ95" s="42" t="str">
        <f t="shared" si="38"/>
        <v>goed</v>
      </c>
      <c r="AK95" s="42" t="str">
        <f t="shared" si="39"/>
        <v>goed</v>
      </c>
      <c r="AL95" s="42" t="str">
        <f t="shared" si="40"/>
        <v>Vul uit 1 stuk in</v>
      </c>
      <c r="AM95" s="42" t="str">
        <f t="shared" si="41"/>
        <v>Vul trekkoord in</v>
      </c>
      <c r="AN95" s="15"/>
    </row>
    <row r="96" spans="1:40" ht="15" customHeight="1" x14ac:dyDescent="0.25">
      <c r="A96" s="11" t="str">
        <f>IF(Blad1!A78="","",Blad1!A78)</f>
        <v/>
      </c>
      <c r="B96" s="12" t="str">
        <f>IF(Blad1!B78="","",Blad1!B78)</f>
        <v/>
      </c>
      <c r="C96" s="12" t="str">
        <f>IF(Blad1!C78="","",Blad1!C78)</f>
        <v/>
      </c>
      <c r="D96" s="13" t="str">
        <f>IF(Blad1!D78="","",IF(ISNUMBER(SEARCH("ø",Blad1!D78)),Blad1!D78,"ø"&amp;Blad1!D78))</f>
        <v/>
      </c>
      <c r="E96" s="12" t="str">
        <f>IF(Blad1!E78="","",Blad1!E78)</f>
        <v/>
      </c>
      <c r="F96" s="12" t="str">
        <f>IF(Blad1!F78="","",Blad1!F78)</f>
        <v/>
      </c>
      <c r="G96" s="12" t="str">
        <f>IF(Blad1!G78="","",Blad1!G78)</f>
        <v/>
      </c>
      <c r="H96" s="12" t="str">
        <f>IF(Blad1!H78="","",Blad1!H78)</f>
        <v/>
      </c>
      <c r="I96" s="12" t="str">
        <f>IF(Blad1!I78="",IF(B96="","",IF(B96="geel","gas",IF(B96="grijs","telecom",IF(B96="groen","CAI",IF(B96="blauw","water",IF(B96="rood","elektra","")))))),Blad1!I78)</f>
        <v/>
      </c>
      <c r="J96" s="12" t="str">
        <f>IF(Blad1!J78="","",Blad1!J78)</f>
        <v/>
      </c>
      <c r="K96" s="12" t="str">
        <f>IF(Blad1!K78="","",Blad1!K78)</f>
        <v/>
      </c>
      <c r="L96" s="12" t="str">
        <f>IF(Blad1!L78="","",Blad1!L78)</f>
        <v/>
      </c>
      <c r="M96" s="12" t="str">
        <f>IF(Blad1!M78="","",Blad1!M78)</f>
        <v/>
      </c>
      <c r="N96" s="12" t="str">
        <f>IF(Blad1!N78="","",Blad1!N78)</f>
        <v/>
      </c>
      <c r="O96" s="12" t="str">
        <f>IF(Blad1!O78="","",Blad1!O78)</f>
        <v/>
      </c>
      <c r="P96" s="53"/>
      <c r="Q96" s="52" t="str">
        <f t="shared" si="21"/>
        <v>Vul gegevens in</v>
      </c>
      <c r="R96" s="50" t="str" cm="1">
        <f t="array" ref="R96">IF(Q96="","",IFERROR(INDEX(T96:AM96,MATCH(TRUE,T96:AM96&lt;&gt;"goed",0)),"goed"))</f>
        <v>Vul type in</v>
      </c>
      <c r="S96" s="42"/>
      <c r="T96" s="42" t="str">
        <f t="shared" si="22"/>
        <v>Vul type in</v>
      </c>
      <c r="U96" s="42" t="str">
        <f t="shared" si="23"/>
        <v>Vul kleur in</v>
      </c>
      <c r="V96" s="42" t="str">
        <f t="shared" si="24"/>
        <v>Vul aantal in</v>
      </c>
      <c r="W96" s="42" t="str">
        <f t="shared" si="25"/>
        <v>goed</v>
      </c>
      <c r="X96" s="42" t="str">
        <f t="shared" si="26"/>
        <v>goed</v>
      </c>
      <c r="Y96" s="42" t="str">
        <f t="shared" si="27"/>
        <v>Vul diameter in</v>
      </c>
      <c r="Z96" s="42" t="str">
        <f t="shared" si="28"/>
        <v>Vul R1 in</v>
      </c>
      <c r="AA96" s="42" t="str">
        <f t="shared" si="29"/>
        <v>Vul H1 in</v>
      </c>
      <c r="AB96" s="42" t="str">
        <f t="shared" si="30"/>
        <v>Vul R2 in</v>
      </c>
      <c r="AC96" s="42" t="str">
        <f t="shared" si="31"/>
        <v>Vul H2 in</v>
      </c>
      <c r="AD96" s="42" t="str">
        <f t="shared" si="32"/>
        <v>Vul nutsvoorziening in</v>
      </c>
      <c r="AE96" s="42" t="str">
        <f t="shared" si="33"/>
        <v>Nuts incorrect</v>
      </c>
      <c r="AF96" s="42" t="str">
        <f t="shared" si="34"/>
        <v>Vul A maat in</v>
      </c>
      <c r="AG96" s="42" t="str">
        <f t="shared" si="35"/>
        <v>Vul B/Sprongmaat in</v>
      </c>
      <c r="AH96" s="43" t="e">
        <f t="shared" si="36"/>
        <v>#VALUE!</v>
      </c>
      <c r="AI96" s="42" t="str">
        <f t="shared" si="37"/>
        <v>Vul C maat in</v>
      </c>
      <c r="AJ96" s="42" t="str">
        <f t="shared" si="38"/>
        <v>goed</v>
      </c>
      <c r="AK96" s="42" t="str">
        <f t="shared" si="39"/>
        <v>goed</v>
      </c>
      <c r="AL96" s="42" t="str">
        <f t="shared" si="40"/>
        <v>Vul uit 1 stuk in</v>
      </c>
      <c r="AM96" s="42" t="str">
        <f t="shared" si="41"/>
        <v>Vul trekkoord in</v>
      </c>
      <c r="AN96" s="15"/>
    </row>
    <row r="97" spans="1:40" ht="15" customHeight="1" x14ac:dyDescent="0.25">
      <c r="A97" s="11" t="str">
        <f>IF(Blad1!A79="","",Blad1!A79)</f>
        <v/>
      </c>
      <c r="B97" s="12" t="str">
        <f>IF(Blad1!B79="","",Blad1!B79)</f>
        <v/>
      </c>
      <c r="C97" s="12" t="str">
        <f>IF(Blad1!C79="","",Blad1!C79)</f>
        <v/>
      </c>
      <c r="D97" s="13" t="str">
        <f>IF(Blad1!D79="","",IF(ISNUMBER(SEARCH("ø",Blad1!D79)),Blad1!D79,"ø"&amp;Blad1!D79))</f>
        <v/>
      </c>
      <c r="E97" s="12" t="str">
        <f>IF(Blad1!E79="","",Blad1!E79)</f>
        <v/>
      </c>
      <c r="F97" s="12" t="str">
        <f>IF(Blad1!F79="","",Blad1!F79)</f>
        <v/>
      </c>
      <c r="G97" s="12" t="str">
        <f>IF(Blad1!G79="","",Blad1!G79)</f>
        <v/>
      </c>
      <c r="H97" s="12" t="str">
        <f>IF(Blad1!H79="","",Blad1!H79)</f>
        <v/>
      </c>
      <c r="I97" s="12" t="str">
        <f>IF(Blad1!I79="",IF(B97="","",IF(B97="geel","gas",IF(B97="grijs","telecom",IF(B97="groen","CAI",IF(B97="blauw","water",IF(B97="rood","elektra","")))))),Blad1!I79)</f>
        <v/>
      </c>
      <c r="J97" s="12" t="str">
        <f>IF(Blad1!J79="","",Blad1!J79)</f>
        <v/>
      </c>
      <c r="K97" s="12" t="str">
        <f>IF(Blad1!K79="","",Blad1!K79)</f>
        <v/>
      </c>
      <c r="L97" s="12" t="str">
        <f>IF(Blad1!L79="","",Blad1!L79)</f>
        <v/>
      </c>
      <c r="M97" s="12" t="str">
        <f>IF(Blad1!M79="","",Blad1!M79)</f>
        <v/>
      </c>
      <c r="N97" s="12" t="str">
        <f>IF(Blad1!N79="","",Blad1!N79)</f>
        <v/>
      </c>
      <c r="O97" s="12" t="str">
        <f>IF(Blad1!O79="","",Blad1!O79)</f>
        <v/>
      </c>
      <c r="P97" s="53"/>
      <c r="Q97" s="52" t="str">
        <f t="shared" si="21"/>
        <v>Vul gegevens in</v>
      </c>
      <c r="R97" s="50" t="str" cm="1">
        <f t="array" ref="R97">IF(Q97="","",IFERROR(INDEX(T97:AM97,MATCH(TRUE,T97:AM97&lt;&gt;"goed",0)),"goed"))</f>
        <v>Vul type in</v>
      </c>
      <c r="S97" s="42"/>
      <c r="T97" s="42" t="str">
        <f t="shared" si="22"/>
        <v>Vul type in</v>
      </c>
      <c r="U97" s="42" t="str">
        <f t="shared" si="23"/>
        <v>Vul kleur in</v>
      </c>
      <c r="V97" s="42" t="str">
        <f t="shared" si="24"/>
        <v>Vul aantal in</v>
      </c>
      <c r="W97" s="42" t="str">
        <f t="shared" si="25"/>
        <v>goed</v>
      </c>
      <c r="X97" s="42" t="str">
        <f t="shared" si="26"/>
        <v>goed</v>
      </c>
      <c r="Y97" s="42" t="str">
        <f t="shared" si="27"/>
        <v>Vul diameter in</v>
      </c>
      <c r="Z97" s="42" t="str">
        <f t="shared" si="28"/>
        <v>Vul R1 in</v>
      </c>
      <c r="AA97" s="42" t="str">
        <f t="shared" si="29"/>
        <v>Vul H1 in</v>
      </c>
      <c r="AB97" s="42" t="str">
        <f t="shared" si="30"/>
        <v>Vul R2 in</v>
      </c>
      <c r="AC97" s="42" t="str">
        <f t="shared" si="31"/>
        <v>Vul H2 in</v>
      </c>
      <c r="AD97" s="42" t="str">
        <f t="shared" si="32"/>
        <v>Vul nutsvoorziening in</v>
      </c>
      <c r="AE97" s="42" t="str">
        <f t="shared" si="33"/>
        <v>Nuts incorrect</v>
      </c>
      <c r="AF97" s="42" t="str">
        <f t="shared" si="34"/>
        <v>Vul A maat in</v>
      </c>
      <c r="AG97" s="42" t="str">
        <f t="shared" si="35"/>
        <v>Vul B/Sprongmaat in</v>
      </c>
      <c r="AH97" s="43" t="e">
        <f t="shared" si="36"/>
        <v>#VALUE!</v>
      </c>
      <c r="AI97" s="42" t="str">
        <f t="shared" si="37"/>
        <v>Vul C maat in</v>
      </c>
      <c r="AJ97" s="42" t="str">
        <f t="shared" si="38"/>
        <v>goed</v>
      </c>
      <c r="AK97" s="42" t="str">
        <f t="shared" si="39"/>
        <v>goed</v>
      </c>
      <c r="AL97" s="42" t="str">
        <f t="shared" si="40"/>
        <v>Vul uit 1 stuk in</v>
      </c>
      <c r="AM97" s="42" t="str">
        <f t="shared" si="41"/>
        <v>Vul trekkoord in</v>
      </c>
      <c r="AN97" s="15"/>
    </row>
    <row r="98" spans="1:40" ht="15" customHeight="1" x14ac:dyDescent="0.25">
      <c r="A98" s="11" t="str">
        <f>IF(Blad1!A80="","",Blad1!A80)</f>
        <v/>
      </c>
      <c r="B98" s="12" t="str">
        <f>IF(Blad1!B80="","",Blad1!B80)</f>
        <v/>
      </c>
      <c r="C98" s="12" t="str">
        <f>IF(Blad1!C80="","",Blad1!C80)</f>
        <v/>
      </c>
      <c r="D98" s="13" t="str">
        <f>IF(Blad1!D80="","",IF(ISNUMBER(SEARCH("ø",Blad1!D80)),Blad1!D80,"ø"&amp;Blad1!D80))</f>
        <v/>
      </c>
      <c r="E98" s="12" t="str">
        <f>IF(Blad1!E80="","",Blad1!E80)</f>
        <v/>
      </c>
      <c r="F98" s="12" t="str">
        <f>IF(Blad1!F80="","",Blad1!F80)</f>
        <v/>
      </c>
      <c r="G98" s="12" t="str">
        <f>IF(Blad1!G80="","",Blad1!G80)</f>
        <v/>
      </c>
      <c r="H98" s="12" t="str">
        <f>IF(Blad1!H80="","",Blad1!H80)</f>
        <v/>
      </c>
      <c r="I98" s="12" t="str">
        <f>IF(Blad1!I80="",IF(B98="","",IF(B98="geel","gas",IF(B98="grijs","telecom",IF(B98="groen","CAI",IF(B98="blauw","water",IF(B98="rood","elektra","")))))),Blad1!I80)</f>
        <v/>
      </c>
      <c r="J98" s="12" t="str">
        <f>IF(Blad1!J80="","",Blad1!J80)</f>
        <v/>
      </c>
      <c r="K98" s="12" t="str">
        <f>IF(Blad1!K80="","",Blad1!K80)</f>
        <v/>
      </c>
      <c r="L98" s="12" t="str">
        <f>IF(Blad1!L80="","",Blad1!L80)</f>
        <v/>
      </c>
      <c r="M98" s="12" t="str">
        <f>IF(Blad1!M80="","",Blad1!M80)</f>
        <v/>
      </c>
      <c r="N98" s="12" t="str">
        <f>IF(Blad1!N80="","",Blad1!N80)</f>
        <v/>
      </c>
      <c r="O98" s="12" t="str">
        <f>IF(Blad1!O80="","",Blad1!O80)</f>
        <v/>
      </c>
      <c r="P98" s="53"/>
      <c r="Q98" s="52" t="str">
        <f t="shared" si="21"/>
        <v>Vul gegevens in</v>
      </c>
      <c r="R98" s="50" t="str" cm="1">
        <f t="array" ref="R98">IF(Q98="","",IFERROR(INDEX(T98:AM98,MATCH(TRUE,T98:AM98&lt;&gt;"goed",0)),"goed"))</f>
        <v>Vul type in</v>
      </c>
      <c r="S98" s="42"/>
      <c r="T98" s="42" t="str">
        <f t="shared" si="22"/>
        <v>Vul type in</v>
      </c>
      <c r="U98" s="42" t="str">
        <f t="shared" si="23"/>
        <v>Vul kleur in</v>
      </c>
      <c r="V98" s="42" t="str">
        <f t="shared" si="24"/>
        <v>Vul aantal in</v>
      </c>
      <c r="W98" s="42" t="str">
        <f t="shared" si="25"/>
        <v>goed</v>
      </c>
      <c r="X98" s="42" t="str">
        <f t="shared" si="26"/>
        <v>goed</v>
      </c>
      <c r="Y98" s="42" t="str">
        <f t="shared" si="27"/>
        <v>Vul diameter in</v>
      </c>
      <c r="Z98" s="42" t="str">
        <f t="shared" si="28"/>
        <v>Vul R1 in</v>
      </c>
      <c r="AA98" s="42" t="str">
        <f t="shared" si="29"/>
        <v>Vul H1 in</v>
      </c>
      <c r="AB98" s="42" t="str">
        <f t="shared" si="30"/>
        <v>Vul R2 in</v>
      </c>
      <c r="AC98" s="42" t="str">
        <f t="shared" si="31"/>
        <v>Vul H2 in</v>
      </c>
      <c r="AD98" s="42" t="str">
        <f t="shared" si="32"/>
        <v>Vul nutsvoorziening in</v>
      </c>
      <c r="AE98" s="42" t="str">
        <f t="shared" si="33"/>
        <v>Nuts incorrect</v>
      </c>
      <c r="AF98" s="42" t="str">
        <f t="shared" si="34"/>
        <v>Vul A maat in</v>
      </c>
      <c r="AG98" s="42" t="str">
        <f t="shared" si="35"/>
        <v>Vul B/Sprongmaat in</v>
      </c>
      <c r="AH98" s="43" t="e">
        <f t="shared" si="36"/>
        <v>#VALUE!</v>
      </c>
      <c r="AI98" s="42" t="str">
        <f t="shared" si="37"/>
        <v>Vul C maat in</v>
      </c>
      <c r="AJ98" s="42" t="str">
        <f t="shared" si="38"/>
        <v>goed</v>
      </c>
      <c r="AK98" s="42" t="str">
        <f t="shared" si="39"/>
        <v>goed</v>
      </c>
      <c r="AL98" s="42" t="str">
        <f t="shared" si="40"/>
        <v>Vul uit 1 stuk in</v>
      </c>
      <c r="AM98" s="42" t="str">
        <f t="shared" si="41"/>
        <v>Vul trekkoord in</v>
      </c>
      <c r="AN98" s="15"/>
    </row>
    <row r="99" spans="1:40" ht="15" customHeight="1" x14ac:dyDescent="0.25">
      <c r="A99" s="11" t="str">
        <f>IF(Blad1!A81="","",Blad1!A81)</f>
        <v/>
      </c>
      <c r="B99" s="12" t="str">
        <f>IF(Blad1!B81="","",Blad1!B81)</f>
        <v/>
      </c>
      <c r="C99" s="12" t="str">
        <f>IF(Blad1!C81="","",Blad1!C81)</f>
        <v/>
      </c>
      <c r="D99" s="13" t="str">
        <f>IF(Blad1!D81="","",IF(ISNUMBER(SEARCH("ø",Blad1!D81)),Blad1!D81,"ø"&amp;Blad1!D81))</f>
        <v/>
      </c>
      <c r="E99" s="12" t="str">
        <f>IF(Blad1!E81="","",Blad1!E81)</f>
        <v/>
      </c>
      <c r="F99" s="12" t="str">
        <f>IF(Blad1!F81="","",Blad1!F81)</f>
        <v/>
      </c>
      <c r="G99" s="12" t="str">
        <f>IF(Blad1!G81="","",Blad1!G81)</f>
        <v/>
      </c>
      <c r="H99" s="12" t="str">
        <f>IF(Blad1!H81="","",Blad1!H81)</f>
        <v/>
      </c>
      <c r="I99" s="12" t="str">
        <f>IF(Blad1!I81="",IF(B99="","",IF(B99="geel","gas",IF(B99="grijs","telecom",IF(B99="groen","CAI",IF(B99="blauw","water",IF(B99="rood","elektra","")))))),Blad1!I81)</f>
        <v/>
      </c>
      <c r="J99" s="12" t="str">
        <f>IF(Blad1!J81="","",Blad1!J81)</f>
        <v/>
      </c>
      <c r="K99" s="12" t="str">
        <f>IF(Blad1!K81="","",Blad1!K81)</f>
        <v/>
      </c>
      <c r="L99" s="12" t="str">
        <f>IF(Blad1!L81="","",Blad1!L81)</f>
        <v/>
      </c>
      <c r="M99" s="12" t="str">
        <f>IF(Blad1!M81="","",Blad1!M81)</f>
        <v/>
      </c>
      <c r="N99" s="12" t="str">
        <f>IF(Blad1!N81="","",Blad1!N81)</f>
        <v/>
      </c>
      <c r="O99" s="12" t="str">
        <f>IF(Blad1!O81="","",Blad1!O81)</f>
        <v/>
      </c>
      <c r="P99" s="53"/>
      <c r="Q99" s="52" t="str">
        <f t="shared" si="21"/>
        <v>Vul gegevens in</v>
      </c>
      <c r="R99" s="50" t="str" cm="1">
        <f t="array" ref="R99">IF(Q99="","",IFERROR(INDEX(T99:AM99,MATCH(TRUE,T99:AM99&lt;&gt;"goed",0)),"goed"))</f>
        <v>Vul type in</v>
      </c>
      <c r="S99" s="42"/>
      <c r="T99" s="42" t="str">
        <f t="shared" si="22"/>
        <v>Vul type in</v>
      </c>
      <c r="U99" s="42" t="str">
        <f t="shared" si="23"/>
        <v>Vul kleur in</v>
      </c>
      <c r="V99" s="42" t="str">
        <f t="shared" si="24"/>
        <v>Vul aantal in</v>
      </c>
      <c r="W99" s="42" t="str">
        <f t="shared" si="25"/>
        <v>goed</v>
      </c>
      <c r="X99" s="42" t="str">
        <f t="shared" si="26"/>
        <v>goed</v>
      </c>
      <c r="Y99" s="42" t="str">
        <f t="shared" si="27"/>
        <v>Vul diameter in</v>
      </c>
      <c r="Z99" s="42" t="str">
        <f t="shared" si="28"/>
        <v>Vul R1 in</v>
      </c>
      <c r="AA99" s="42" t="str">
        <f t="shared" si="29"/>
        <v>Vul H1 in</v>
      </c>
      <c r="AB99" s="42" t="str">
        <f t="shared" si="30"/>
        <v>Vul R2 in</v>
      </c>
      <c r="AC99" s="42" t="str">
        <f t="shared" si="31"/>
        <v>Vul H2 in</v>
      </c>
      <c r="AD99" s="42" t="str">
        <f t="shared" si="32"/>
        <v>Vul nutsvoorziening in</v>
      </c>
      <c r="AE99" s="42" t="str">
        <f t="shared" si="33"/>
        <v>Nuts incorrect</v>
      </c>
      <c r="AF99" s="42" t="str">
        <f t="shared" si="34"/>
        <v>Vul A maat in</v>
      </c>
      <c r="AG99" s="42" t="str">
        <f t="shared" si="35"/>
        <v>Vul B/Sprongmaat in</v>
      </c>
      <c r="AH99" s="43" t="e">
        <f t="shared" si="36"/>
        <v>#VALUE!</v>
      </c>
      <c r="AI99" s="42" t="str">
        <f t="shared" si="37"/>
        <v>Vul C maat in</v>
      </c>
      <c r="AJ99" s="42" t="str">
        <f t="shared" si="38"/>
        <v>goed</v>
      </c>
      <c r="AK99" s="42" t="str">
        <f t="shared" si="39"/>
        <v>goed</v>
      </c>
      <c r="AL99" s="42" t="str">
        <f t="shared" si="40"/>
        <v>Vul uit 1 stuk in</v>
      </c>
      <c r="AM99" s="42" t="str">
        <f t="shared" si="41"/>
        <v>Vul trekkoord in</v>
      </c>
      <c r="AN99" s="15"/>
    </row>
    <row r="100" spans="1:40" ht="15" customHeight="1" x14ac:dyDescent="0.25">
      <c r="A100" s="11" t="str">
        <f>IF(Blad1!A82="","",Blad1!A82)</f>
        <v/>
      </c>
      <c r="B100" s="12" t="str">
        <f>IF(Blad1!B82="","",Blad1!B82)</f>
        <v/>
      </c>
      <c r="C100" s="12" t="str">
        <f>IF(Blad1!C82="","",Blad1!C82)</f>
        <v/>
      </c>
      <c r="D100" s="13" t="str">
        <f>IF(Blad1!D82="","",IF(ISNUMBER(SEARCH("ø",Blad1!D82)),Blad1!D82,"ø"&amp;Blad1!D82))</f>
        <v/>
      </c>
      <c r="E100" s="12" t="str">
        <f>IF(Blad1!E82="","",Blad1!E82)</f>
        <v/>
      </c>
      <c r="F100" s="12" t="str">
        <f>IF(Blad1!F82="","",Blad1!F82)</f>
        <v/>
      </c>
      <c r="G100" s="12" t="str">
        <f>IF(Blad1!G82="","",Blad1!G82)</f>
        <v/>
      </c>
      <c r="H100" s="12" t="str">
        <f>IF(Blad1!H82="","",Blad1!H82)</f>
        <v/>
      </c>
      <c r="I100" s="12" t="str">
        <f>IF(Blad1!I82="",IF(B100="","",IF(B100="geel","gas",IF(B100="grijs","telecom",IF(B100="groen","CAI",IF(B100="blauw","water",IF(B100="rood","elektra","")))))),Blad1!I82)</f>
        <v/>
      </c>
      <c r="J100" s="12" t="str">
        <f>IF(Blad1!J82="","",Blad1!J82)</f>
        <v/>
      </c>
      <c r="K100" s="12" t="str">
        <f>IF(Blad1!K82="","",Blad1!K82)</f>
        <v/>
      </c>
      <c r="L100" s="12" t="str">
        <f>IF(Blad1!L82="","",Blad1!L82)</f>
        <v/>
      </c>
      <c r="M100" s="12" t="str">
        <f>IF(Blad1!M82="","",Blad1!M82)</f>
        <v/>
      </c>
      <c r="N100" s="12" t="str">
        <f>IF(Blad1!N82="","",Blad1!N82)</f>
        <v/>
      </c>
      <c r="O100" s="12" t="str">
        <f>IF(Blad1!O82="","",Blad1!O82)</f>
        <v/>
      </c>
      <c r="P100" s="53"/>
      <c r="Q100" s="52" t="str">
        <f t="shared" si="21"/>
        <v>Vul gegevens in</v>
      </c>
      <c r="R100" s="50" t="str" cm="1">
        <f t="array" ref="R100">IF(Q100="","",IFERROR(INDEX(T100:AM100,MATCH(TRUE,T100:AM100&lt;&gt;"goed",0)),"goed"))</f>
        <v>Vul type in</v>
      </c>
      <c r="S100" s="42"/>
      <c r="T100" s="42" t="str">
        <f t="shared" si="22"/>
        <v>Vul type in</v>
      </c>
      <c r="U100" s="42" t="str">
        <f t="shared" si="23"/>
        <v>Vul kleur in</v>
      </c>
      <c r="V100" s="42" t="str">
        <f t="shared" si="24"/>
        <v>Vul aantal in</v>
      </c>
      <c r="W100" s="42" t="str">
        <f t="shared" si="25"/>
        <v>goed</v>
      </c>
      <c r="X100" s="42" t="str">
        <f t="shared" si="26"/>
        <v>goed</v>
      </c>
      <c r="Y100" s="42" t="str">
        <f t="shared" si="27"/>
        <v>Vul diameter in</v>
      </c>
      <c r="Z100" s="42" t="str">
        <f t="shared" si="28"/>
        <v>Vul R1 in</v>
      </c>
      <c r="AA100" s="42" t="str">
        <f t="shared" si="29"/>
        <v>Vul H1 in</v>
      </c>
      <c r="AB100" s="42" t="str">
        <f t="shared" si="30"/>
        <v>Vul R2 in</v>
      </c>
      <c r="AC100" s="42" t="str">
        <f t="shared" si="31"/>
        <v>Vul H2 in</v>
      </c>
      <c r="AD100" s="42" t="str">
        <f t="shared" si="32"/>
        <v>Vul nutsvoorziening in</v>
      </c>
      <c r="AE100" s="42" t="str">
        <f t="shared" si="33"/>
        <v>Nuts incorrect</v>
      </c>
      <c r="AF100" s="42" t="str">
        <f t="shared" si="34"/>
        <v>Vul A maat in</v>
      </c>
      <c r="AG100" s="42" t="str">
        <f t="shared" si="35"/>
        <v>Vul B/Sprongmaat in</v>
      </c>
      <c r="AH100" s="43" t="e">
        <f t="shared" si="36"/>
        <v>#VALUE!</v>
      </c>
      <c r="AI100" s="42" t="str">
        <f t="shared" si="37"/>
        <v>Vul C maat in</v>
      </c>
      <c r="AJ100" s="42" t="str">
        <f t="shared" si="38"/>
        <v>goed</v>
      </c>
      <c r="AK100" s="42" t="str">
        <f t="shared" si="39"/>
        <v>goed</v>
      </c>
      <c r="AL100" s="42" t="str">
        <f t="shared" si="40"/>
        <v>Vul uit 1 stuk in</v>
      </c>
      <c r="AM100" s="42" t="str">
        <f t="shared" si="41"/>
        <v>Vul trekkoord in</v>
      </c>
      <c r="AN100" s="15"/>
    </row>
    <row r="101" spans="1:40" ht="15" customHeight="1" x14ac:dyDescent="0.25">
      <c r="A101" s="11" t="str">
        <f>IF(Blad1!A83="","",Blad1!A83)</f>
        <v/>
      </c>
      <c r="B101" s="12" t="str">
        <f>IF(Blad1!B83="","",Blad1!B83)</f>
        <v/>
      </c>
      <c r="C101" s="12" t="str">
        <f>IF(Blad1!C83="","",Blad1!C83)</f>
        <v/>
      </c>
      <c r="D101" s="13" t="str">
        <f>IF(Blad1!D83="","",IF(ISNUMBER(SEARCH("ø",Blad1!D83)),Blad1!D83,"ø"&amp;Blad1!D83))</f>
        <v/>
      </c>
      <c r="E101" s="12" t="str">
        <f>IF(Blad1!E83="","",Blad1!E83)</f>
        <v/>
      </c>
      <c r="F101" s="12" t="str">
        <f>IF(Blad1!F83="","",Blad1!F83)</f>
        <v/>
      </c>
      <c r="G101" s="12" t="str">
        <f>IF(Blad1!G83="","",Blad1!G83)</f>
        <v/>
      </c>
      <c r="H101" s="12" t="str">
        <f>IF(Blad1!H83="","",Blad1!H83)</f>
        <v/>
      </c>
      <c r="I101" s="12" t="str">
        <f>IF(Blad1!I83="",IF(B101="","",IF(B101="geel","gas",IF(B101="grijs","telecom",IF(B101="groen","CAI",IF(B101="blauw","water",IF(B101="rood","elektra","")))))),Blad1!I83)</f>
        <v/>
      </c>
      <c r="J101" s="12" t="str">
        <f>IF(Blad1!J83="","",Blad1!J83)</f>
        <v/>
      </c>
      <c r="K101" s="12" t="str">
        <f>IF(Blad1!K83="","",Blad1!K83)</f>
        <v/>
      </c>
      <c r="L101" s="12" t="str">
        <f>IF(Blad1!L83="","",Blad1!L83)</f>
        <v/>
      </c>
      <c r="M101" s="12" t="str">
        <f>IF(Blad1!M83="","",Blad1!M83)</f>
        <v/>
      </c>
      <c r="N101" s="12" t="str">
        <f>IF(Blad1!N83="","",Blad1!N83)</f>
        <v/>
      </c>
      <c r="O101" s="12" t="str">
        <f>IF(Blad1!O83="","",Blad1!O83)</f>
        <v/>
      </c>
      <c r="P101" s="53"/>
      <c r="Q101" s="52" t="str">
        <f t="shared" si="21"/>
        <v>Vul gegevens in</v>
      </c>
      <c r="R101" s="50" t="str" cm="1">
        <f t="array" ref="R101">IF(Q101="","",IFERROR(INDEX(T101:AM101,MATCH(TRUE,T101:AM101&lt;&gt;"goed",0)),"goed"))</f>
        <v>Vul type in</v>
      </c>
      <c r="S101" s="42"/>
      <c r="T101" s="42" t="str">
        <f t="shared" si="22"/>
        <v>Vul type in</v>
      </c>
      <c r="U101" s="42" t="str">
        <f t="shared" si="23"/>
        <v>Vul kleur in</v>
      </c>
      <c r="V101" s="42" t="str">
        <f t="shared" si="24"/>
        <v>Vul aantal in</v>
      </c>
      <c r="W101" s="42" t="str">
        <f t="shared" si="25"/>
        <v>goed</v>
      </c>
      <c r="X101" s="42" t="str">
        <f t="shared" si="26"/>
        <v>goed</v>
      </c>
      <c r="Y101" s="42" t="str">
        <f t="shared" si="27"/>
        <v>Vul diameter in</v>
      </c>
      <c r="Z101" s="42" t="str">
        <f t="shared" si="28"/>
        <v>Vul R1 in</v>
      </c>
      <c r="AA101" s="42" t="str">
        <f t="shared" si="29"/>
        <v>Vul H1 in</v>
      </c>
      <c r="AB101" s="42" t="str">
        <f t="shared" si="30"/>
        <v>Vul R2 in</v>
      </c>
      <c r="AC101" s="42" t="str">
        <f t="shared" si="31"/>
        <v>Vul H2 in</v>
      </c>
      <c r="AD101" s="42" t="str">
        <f t="shared" si="32"/>
        <v>Vul nutsvoorziening in</v>
      </c>
      <c r="AE101" s="42" t="str">
        <f t="shared" si="33"/>
        <v>Nuts incorrect</v>
      </c>
      <c r="AF101" s="42" t="str">
        <f t="shared" si="34"/>
        <v>Vul A maat in</v>
      </c>
      <c r="AG101" s="42" t="str">
        <f t="shared" si="35"/>
        <v>Vul B/Sprongmaat in</v>
      </c>
      <c r="AH101" s="43" t="e">
        <f t="shared" si="36"/>
        <v>#VALUE!</v>
      </c>
      <c r="AI101" s="42" t="str">
        <f t="shared" si="37"/>
        <v>Vul C maat in</v>
      </c>
      <c r="AJ101" s="42" t="str">
        <f t="shared" si="38"/>
        <v>goed</v>
      </c>
      <c r="AK101" s="42" t="str">
        <f t="shared" si="39"/>
        <v>goed</v>
      </c>
      <c r="AL101" s="42" t="str">
        <f t="shared" si="40"/>
        <v>Vul uit 1 stuk in</v>
      </c>
      <c r="AM101" s="42" t="str">
        <f t="shared" si="41"/>
        <v>Vul trekkoord in</v>
      </c>
      <c r="AN101" s="15"/>
    </row>
    <row r="102" spans="1:40" ht="15" customHeight="1" x14ac:dyDescent="0.25">
      <c r="A102" s="11" t="str">
        <f>IF(Blad1!A84="","",Blad1!A84)</f>
        <v/>
      </c>
      <c r="B102" s="12" t="str">
        <f>IF(Blad1!B84="","",Blad1!B84)</f>
        <v/>
      </c>
      <c r="C102" s="12" t="str">
        <f>IF(Blad1!C84="","",Blad1!C84)</f>
        <v/>
      </c>
      <c r="D102" s="13" t="str">
        <f>IF(Blad1!D84="","",IF(ISNUMBER(SEARCH("ø",Blad1!D84)),Blad1!D84,"ø"&amp;Blad1!D84))</f>
        <v/>
      </c>
      <c r="E102" s="12" t="str">
        <f>IF(Blad1!E84="","",Blad1!E84)</f>
        <v/>
      </c>
      <c r="F102" s="12" t="str">
        <f>IF(Blad1!F84="","",Blad1!F84)</f>
        <v/>
      </c>
      <c r="G102" s="12" t="str">
        <f>IF(Blad1!G84="","",Blad1!G84)</f>
        <v/>
      </c>
      <c r="H102" s="12" t="str">
        <f>IF(Blad1!H84="","",Blad1!H84)</f>
        <v/>
      </c>
      <c r="I102" s="12" t="str">
        <f>IF(Blad1!I84="",IF(B102="","",IF(B102="geel","gas",IF(B102="grijs","telecom",IF(B102="groen","CAI",IF(B102="blauw","water",IF(B102="rood","elektra","")))))),Blad1!I84)</f>
        <v/>
      </c>
      <c r="J102" s="12" t="str">
        <f>IF(Blad1!J84="","",Blad1!J84)</f>
        <v/>
      </c>
      <c r="K102" s="12" t="str">
        <f>IF(Blad1!K84="","",Blad1!K84)</f>
        <v/>
      </c>
      <c r="L102" s="12" t="str">
        <f>IF(Blad1!L84="","",Blad1!L84)</f>
        <v/>
      </c>
      <c r="M102" s="12" t="str">
        <f>IF(Blad1!M84="","",Blad1!M84)</f>
        <v/>
      </c>
      <c r="N102" s="12" t="str">
        <f>IF(Blad1!N84="","",Blad1!N84)</f>
        <v/>
      </c>
      <c r="O102" s="12" t="str">
        <f>IF(Blad1!O84="","",Blad1!O84)</f>
        <v/>
      </c>
      <c r="P102" s="53"/>
      <c r="Q102" s="52" t="str">
        <f t="shared" si="21"/>
        <v>Vul gegevens in</v>
      </c>
      <c r="R102" s="50" t="str" cm="1">
        <f t="array" ref="R102">IF(Q102="","",IFERROR(INDEX(T102:AM102,MATCH(TRUE,T102:AM102&lt;&gt;"goed",0)),"goed"))</f>
        <v>Vul type in</v>
      </c>
      <c r="S102" s="42"/>
      <c r="T102" s="42" t="str">
        <f t="shared" si="22"/>
        <v>Vul type in</v>
      </c>
      <c r="U102" s="42" t="str">
        <f t="shared" si="23"/>
        <v>Vul kleur in</v>
      </c>
      <c r="V102" s="42" t="str">
        <f t="shared" si="24"/>
        <v>Vul aantal in</v>
      </c>
      <c r="W102" s="42" t="str">
        <f t="shared" si="25"/>
        <v>goed</v>
      </c>
      <c r="X102" s="42" t="str">
        <f t="shared" si="26"/>
        <v>goed</v>
      </c>
      <c r="Y102" s="42" t="str">
        <f t="shared" si="27"/>
        <v>Vul diameter in</v>
      </c>
      <c r="Z102" s="42" t="str">
        <f t="shared" si="28"/>
        <v>Vul R1 in</v>
      </c>
      <c r="AA102" s="42" t="str">
        <f t="shared" si="29"/>
        <v>Vul H1 in</v>
      </c>
      <c r="AB102" s="42" t="str">
        <f t="shared" si="30"/>
        <v>Vul R2 in</v>
      </c>
      <c r="AC102" s="42" t="str">
        <f t="shared" si="31"/>
        <v>Vul H2 in</v>
      </c>
      <c r="AD102" s="42" t="str">
        <f t="shared" si="32"/>
        <v>Vul nutsvoorziening in</v>
      </c>
      <c r="AE102" s="42" t="str">
        <f t="shared" si="33"/>
        <v>Nuts incorrect</v>
      </c>
      <c r="AF102" s="42" t="str">
        <f t="shared" si="34"/>
        <v>Vul A maat in</v>
      </c>
      <c r="AG102" s="42" t="str">
        <f t="shared" si="35"/>
        <v>Vul B/Sprongmaat in</v>
      </c>
      <c r="AH102" s="43" t="e">
        <f t="shared" si="36"/>
        <v>#VALUE!</v>
      </c>
      <c r="AI102" s="42" t="str">
        <f t="shared" si="37"/>
        <v>Vul C maat in</v>
      </c>
      <c r="AJ102" s="42" t="str">
        <f t="shared" si="38"/>
        <v>goed</v>
      </c>
      <c r="AK102" s="42" t="str">
        <f t="shared" si="39"/>
        <v>goed</v>
      </c>
      <c r="AL102" s="42" t="str">
        <f t="shared" si="40"/>
        <v>Vul uit 1 stuk in</v>
      </c>
      <c r="AM102" s="42" t="str">
        <f t="shared" si="41"/>
        <v>Vul trekkoord in</v>
      </c>
      <c r="AN102" s="15"/>
    </row>
    <row r="103" spans="1:40" ht="15" customHeight="1" x14ac:dyDescent="0.25">
      <c r="A103" s="11" t="str">
        <f>IF(Blad1!A85="","",Blad1!A85)</f>
        <v/>
      </c>
      <c r="B103" s="12" t="str">
        <f>IF(Blad1!B85="","",Blad1!B85)</f>
        <v/>
      </c>
      <c r="C103" s="12" t="str">
        <f>IF(Blad1!C85="","",Blad1!C85)</f>
        <v/>
      </c>
      <c r="D103" s="13" t="str">
        <f>IF(Blad1!D85="","",IF(ISNUMBER(SEARCH("ø",Blad1!D85)),Blad1!D85,"ø"&amp;Blad1!D85))</f>
        <v/>
      </c>
      <c r="E103" s="12" t="str">
        <f>IF(Blad1!E85="","",Blad1!E85)</f>
        <v/>
      </c>
      <c r="F103" s="12" t="str">
        <f>IF(Blad1!F85="","",Blad1!F85)</f>
        <v/>
      </c>
      <c r="G103" s="12" t="str">
        <f>IF(Blad1!G85="","",Blad1!G85)</f>
        <v/>
      </c>
      <c r="H103" s="12" t="str">
        <f>IF(Blad1!H85="","",Blad1!H85)</f>
        <v/>
      </c>
      <c r="I103" s="12" t="str">
        <f>IF(Blad1!I85="",IF(B103="","",IF(B103="geel","gas",IF(B103="grijs","telecom",IF(B103="groen","CAI",IF(B103="blauw","water",IF(B103="rood","elektra","")))))),Blad1!I85)</f>
        <v/>
      </c>
      <c r="J103" s="12" t="str">
        <f>IF(Blad1!J85="","",Blad1!J85)</f>
        <v/>
      </c>
      <c r="K103" s="12" t="str">
        <f>IF(Blad1!K85="","",Blad1!K85)</f>
        <v/>
      </c>
      <c r="L103" s="12" t="str">
        <f>IF(Blad1!L85="","",Blad1!L85)</f>
        <v/>
      </c>
      <c r="M103" s="12" t="str">
        <f>IF(Blad1!M85="","",Blad1!M85)</f>
        <v/>
      </c>
      <c r="N103" s="12" t="str">
        <f>IF(Blad1!N85="","",Blad1!N85)</f>
        <v/>
      </c>
      <c r="O103" s="12" t="str">
        <f>IF(Blad1!O85="","",Blad1!O85)</f>
        <v/>
      </c>
      <c r="P103" s="53"/>
      <c r="Q103" s="52" t="str">
        <f t="shared" si="21"/>
        <v>Vul gegevens in</v>
      </c>
      <c r="R103" s="50" t="str" cm="1">
        <f t="array" ref="R103">IF(Q103="","",IFERROR(INDEX(T103:AM103,MATCH(TRUE,T103:AM103&lt;&gt;"goed",0)),"goed"))</f>
        <v>Vul type in</v>
      </c>
      <c r="S103" s="42"/>
      <c r="T103" s="42" t="str">
        <f t="shared" si="22"/>
        <v>Vul type in</v>
      </c>
      <c r="U103" s="42" t="str">
        <f t="shared" si="23"/>
        <v>Vul kleur in</v>
      </c>
      <c r="V103" s="42" t="str">
        <f t="shared" si="24"/>
        <v>Vul aantal in</v>
      </c>
      <c r="W103" s="42" t="str">
        <f t="shared" si="25"/>
        <v>goed</v>
      </c>
      <c r="X103" s="42" t="str">
        <f t="shared" si="26"/>
        <v>goed</v>
      </c>
      <c r="Y103" s="42" t="str">
        <f t="shared" si="27"/>
        <v>Vul diameter in</v>
      </c>
      <c r="Z103" s="42" t="str">
        <f t="shared" si="28"/>
        <v>Vul R1 in</v>
      </c>
      <c r="AA103" s="42" t="str">
        <f t="shared" si="29"/>
        <v>Vul H1 in</v>
      </c>
      <c r="AB103" s="42" t="str">
        <f t="shared" si="30"/>
        <v>Vul R2 in</v>
      </c>
      <c r="AC103" s="42" t="str">
        <f t="shared" si="31"/>
        <v>Vul H2 in</v>
      </c>
      <c r="AD103" s="42" t="str">
        <f t="shared" si="32"/>
        <v>Vul nutsvoorziening in</v>
      </c>
      <c r="AE103" s="42" t="str">
        <f t="shared" si="33"/>
        <v>Nuts incorrect</v>
      </c>
      <c r="AF103" s="42" t="str">
        <f t="shared" si="34"/>
        <v>Vul A maat in</v>
      </c>
      <c r="AG103" s="42" t="str">
        <f t="shared" si="35"/>
        <v>Vul B/Sprongmaat in</v>
      </c>
      <c r="AH103" s="43" t="e">
        <f t="shared" si="36"/>
        <v>#VALUE!</v>
      </c>
      <c r="AI103" s="42" t="str">
        <f t="shared" si="37"/>
        <v>Vul C maat in</v>
      </c>
      <c r="AJ103" s="42" t="str">
        <f t="shared" si="38"/>
        <v>goed</v>
      </c>
      <c r="AK103" s="42" t="str">
        <f t="shared" si="39"/>
        <v>goed</v>
      </c>
      <c r="AL103" s="42" t="str">
        <f t="shared" si="40"/>
        <v>Vul uit 1 stuk in</v>
      </c>
      <c r="AM103" s="42" t="str">
        <f t="shared" si="41"/>
        <v>Vul trekkoord in</v>
      </c>
      <c r="AN103" s="15"/>
    </row>
    <row r="104" spans="1:40" ht="15" customHeight="1" x14ac:dyDescent="0.25">
      <c r="A104" s="11" t="str">
        <f>IF(Blad1!A86="","",Blad1!A86)</f>
        <v/>
      </c>
      <c r="B104" s="12" t="str">
        <f>IF(Blad1!B86="","",Blad1!B86)</f>
        <v/>
      </c>
      <c r="C104" s="12" t="str">
        <f>IF(Blad1!C86="","",Blad1!C86)</f>
        <v/>
      </c>
      <c r="D104" s="13" t="str">
        <f>IF(Blad1!D86="","",IF(ISNUMBER(SEARCH("ø",Blad1!D86)),Blad1!D86,"ø"&amp;Blad1!D86))</f>
        <v/>
      </c>
      <c r="E104" s="12" t="str">
        <f>IF(Blad1!E86="","",Blad1!E86)</f>
        <v/>
      </c>
      <c r="F104" s="12" t="str">
        <f>IF(Blad1!F86="","",Blad1!F86)</f>
        <v/>
      </c>
      <c r="G104" s="12" t="str">
        <f>IF(Blad1!G86="","",Blad1!G86)</f>
        <v/>
      </c>
      <c r="H104" s="12" t="str">
        <f>IF(Blad1!H86="","",Blad1!H86)</f>
        <v/>
      </c>
      <c r="I104" s="12" t="str">
        <f>IF(Blad1!I86="",IF(B104="","",IF(B104="geel","gas",IF(B104="grijs","telecom",IF(B104="groen","CAI",IF(B104="blauw","water",IF(B104="rood","elektra","")))))),Blad1!I86)</f>
        <v/>
      </c>
      <c r="J104" s="12" t="str">
        <f>IF(Blad1!J86="","",Blad1!J86)</f>
        <v/>
      </c>
      <c r="K104" s="12" t="str">
        <f>IF(Blad1!K86="","",Blad1!K86)</f>
        <v/>
      </c>
      <c r="L104" s="12" t="str">
        <f>IF(Blad1!L86="","",Blad1!L86)</f>
        <v/>
      </c>
      <c r="M104" s="12" t="str">
        <f>IF(Blad1!M86="","",Blad1!M86)</f>
        <v/>
      </c>
      <c r="N104" s="12" t="str">
        <f>IF(Blad1!N86="","",Blad1!N86)</f>
        <v/>
      </c>
      <c r="O104" s="12" t="str">
        <f>IF(Blad1!O86="","",Blad1!O86)</f>
        <v/>
      </c>
      <c r="P104" s="53"/>
      <c r="Q104" s="52" t="str">
        <f t="shared" si="21"/>
        <v>Vul gegevens in</v>
      </c>
      <c r="R104" s="50" t="str" cm="1">
        <f t="array" ref="R104">IF(Q104="","",IFERROR(INDEX(T104:AM104,MATCH(TRUE,T104:AM104&lt;&gt;"goed",0)),"goed"))</f>
        <v>Vul type in</v>
      </c>
      <c r="S104" s="42"/>
      <c r="T104" s="42" t="str">
        <f t="shared" si="22"/>
        <v>Vul type in</v>
      </c>
      <c r="U104" s="42" t="str">
        <f t="shared" si="23"/>
        <v>Vul kleur in</v>
      </c>
      <c r="V104" s="42" t="str">
        <f t="shared" si="24"/>
        <v>Vul aantal in</v>
      </c>
      <c r="W104" s="42" t="str">
        <f t="shared" si="25"/>
        <v>goed</v>
      </c>
      <c r="X104" s="42" t="str">
        <f t="shared" si="26"/>
        <v>goed</v>
      </c>
      <c r="Y104" s="42" t="str">
        <f t="shared" si="27"/>
        <v>Vul diameter in</v>
      </c>
      <c r="Z104" s="42" t="str">
        <f t="shared" si="28"/>
        <v>Vul R1 in</v>
      </c>
      <c r="AA104" s="42" t="str">
        <f t="shared" si="29"/>
        <v>Vul H1 in</v>
      </c>
      <c r="AB104" s="42" t="str">
        <f t="shared" si="30"/>
        <v>Vul R2 in</v>
      </c>
      <c r="AC104" s="42" t="str">
        <f t="shared" si="31"/>
        <v>Vul H2 in</v>
      </c>
      <c r="AD104" s="42" t="str">
        <f t="shared" si="32"/>
        <v>Vul nutsvoorziening in</v>
      </c>
      <c r="AE104" s="42" t="str">
        <f t="shared" si="33"/>
        <v>Nuts incorrect</v>
      </c>
      <c r="AF104" s="42" t="str">
        <f t="shared" si="34"/>
        <v>Vul A maat in</v>
      </c>
      <c r="AG104" s="42" t="str">
        <f t="shared" si="35"/>
        <v>Vul B/Sprongmaat in</v>
      </c>
      <c r="AH104" s="43" t="e">
        <f t="shared" si="36"/>
        <v>#VALUE!</v>
      </c>
      <c r="AI104" s="42" t="str">
        <f t="shared" si="37"/>
        <v>Vul C maat in</v>
      </c>
      <c r="AJ104" s="42" t="str">
        <f t="shared" si="38"/>
        <v>goed</v>
      </c>
      <c r="AK104" s="42" t="str">
        <f t="shared" si="39"/>
        <v>goed</v>
      </c>
      <c r="AL104" s="42" t="str">
        <f t="shared" si="40"/>
        <v>Vul uit 1 stuk in</v>
      </c>
      <c r="AM104" s="42" t="str">
        <f t="shared" si="41"/>
        <v>Vul trekkoord in</v>
      </c>
      <c r="AN104" s="15"/>
    </row>
    <row r="105" spans="1:40" ht="15" customHeight="1" x14ac:dyDescent="0.25">
      <c r="A105" s="11" t="str">
        <f>IF(Blad1!A87="","",Blad1!A87)</f>
        <v/>
      </c>
      <c r="B105" s="12" t="str">
        <f>IF(Blad1!B87="","",Blad1!B87)</f>
        <v/>
      </c>
      <c r="C105" s="12" t="str">
        <f>IF(Blad1!C87="","",Blad1!C87)</f>
        <v/>
      </c>
      <c r="D105" s="13" t="str">
        <f>IF(Blad1!D87="","",IF(ISNUMBER(SEARCH("ø",Blad1!D87)),Blad1!D87,"ø"&amp;Blad1!D87))</f>
        <v/>
      </c>
      <c r="E105" s="12" t="str">
        <f>IF(Blad1!E87="","",Blad1!E87)</f>
        <v/>
      </c>
      <c r="F105" s="12" t="str">
        <f>IF(Blad1!F87="","",Blad1!F87)</f>
        <v/>
      </c>
      <c r="G105" s="12" t="str">
        <f>IF(Blad1!G87="","",Blad1!G87)</f>
        <v/>
      </c>
      <c r="H105" s="12" t="str">
        <f>IF(Blad1!H87="","",Blad1!H87)</f>
        <v/>
      </c>
      <c r="I105" s="12" t="str">
        <f>IF(Blad1!I87="",IF(B105="","",IF(B105="geel","gas",IF(B105="grijs","telecom",IF(B105="groen","CAI",IF(B105="blauw","water",IF(B105="rood","elektra","")))))),Blad1!I87)</f>
        <v/>
      </c>
      <c r="J105" s="12" t="str">
        <f>IF(Blad1!J87="","",Blad1!J87)</f>
        <v/>
      </c>
      <c r="K105" s="12" t="str">
        <f>IF(Blad1!K87="","",Blad1!K87)</f>
        <v/>
      </c>
      <c r="L105" s="12" t="str">
        <f>IF(Blad1!L87="","",Blad1!L87)</f>
        <v/>
      </c>
      <c r="M105" s="12" t="str">
        <f>IF(Blad1!M87="","",Blad1!M87)</f>
        <v/>
      </c>
      <c r="N105" s="12" t="str">
        <f>IF(Blad1!N87="","",Blad1!N87)</f>
        <v/>
      </c>
      <c r="O105" s="12" t="str">
        <f>IF(Blad1!O87="","",Blad1!O87)</f>
        <v/>
      </c>
      <c r="P105" s="53"/>
      <c r="Q105" s="52" t="str">
        <f t="shared" si="21"/>
        <v>Vul gegevens in</v>
      </c>
      <c r="R105" s="50" t="str" cm="1">
        <f t="array" ref="R105">IF(Q105="","",IFERROR(INDEX(T105:AM105,MATCH(TRUE,T105:AM105&lt;&gt;"goed",0)),"goed"))</f>
        <v>Vul type in</v>
      </c>
      <c r="S105" s="42"/>
      <c r="T105" s="42" t="str">
        <f t="shared" si="22"/>
        <v>Vul type in</v>
      </c>
      <c r="U105" s="42" t="str">
        <f t="shared" si="23"/>
        <v>Vul kleur in</v>
      </c>
      <c r="V105" s="42" t="str">
        <f t="shared" si="24"/>
        <v>Vul aantal in</v>
      </c>
      <c r="W105" s="42" t="str">
        <f t="shared" si="25"/>
        <v>goed</v>
      </c>
      <c r="X105" s="42" t="str">
        <f t="shared" si="26"/>
        <v>goed</v>
      </c>
      <c r="Y105" s="42" t="str">
        <f t="shared" si="27"/>
        <v>Vul diameter in</v>
      </c>
      <c r="Z105" s="42" t="str">
        <f t="shared" si="28"/>
        <v>Vul R1 in</v>
      </c>
      <c r="AA105" s="42" t="str">
        <f t="shared" si="29"/>
        <v>Vul H1 in</v>
      </c>
      <c r="AB105" s="42" t="str">
        <f t="shared" si="30"/>
        <v>Vul R2 in</v>
      </c>
      <c r="AC105" s="42" t="str">
        <f t="shared" si="31"/>
        <v>Vul H2 in</v>
      </c>
      <c r="AD105" s="42" t="str">
        <f t="shared" si="32"/>
        <v>Vul nutsvoorziening in</v>
      </c>
      <c r="AE105" s="42" t="str">
        <f t="shared" si="33"/>
        <v>Nuts incorrect</v>
      </c>
      <c r="AF105" s="42" t="str">
        <f t="shared" si="34"/>
        <v>Vul A maat in</v>
      </c>
      <c r="AG105" s="42" t="str">
        <f t="shared" si="35"/>
        <v>Vul B/Sprongmaat in</v>
      </c>
      <c r="AH105" s="43" t="e">
        <f t="shared" si="36"/>
        <v>#VALUE!</v>
      </c>
      <c r="AI105" s="42" t="str">
        <f t="shared" si="37"/>
        <v>Vul C maat in</v>
      </c>
      <c r="AJ105" s="42" t="str">
        <f t="shared" si="38"/>
        <v>goed</v>
      </c>
      <c r="AK105" s="42" t="str">
        <f t="shared" si="39"/>
        <v>goed</v>
      </c>
      <c r="AL105" s="42" t="str">
        <f t="shared" si="40"/>
        <v>Vul uit 1 stuk in</v>
      </c>
      <c r="AM105" s="42" t="str">
        <f t="shared" si="41"/>
        <v>Vul trekkoord in</v>
      </c>
      <c r="AN105" s="15"/>
    </row>
    <row r="106" spans="1:40" ht="15" customHeight="1" x14ac:dyDescent="0.25">
      <c r="A106" s="11" t="str">
        <f>IF(Blad1!A88="","",Blad1!A88)</f>
        <v/>
      </c>
      <c r="B106" s="12" t="str">
        <f>IF(Blad1!B88="","",Blad1!B88)</f>
        <v/>
      </c>
      <c r="C106" s="12" t="str">
        <f>IF(Blad1!C88="","",Blad1!C88)</f>
        <v/>
      </c>
      <c r="D106" s="13" t="str">
        <f>IF(Blad1!D88="","",IF(ISNUMBER(SEARCH("ø",Blad1!D88)),Blad1!D88,"ø"&amp;Blad1!D88))</f>
        <v/>
      </c>
      <c r="E106" s="12" t="str">
        <f>IF(Blad1!E88="","",Blad1!E88)</f>
        <v/>
      </c>
      <c r="F106" s="12" t="str">
        <f>IF(Blad1!F88="","",Blad1!F88)</f>
        <v/>
      </c>
      <c r="G106" s="12" t="str">
        <f>IF(Blad1!G88="","",Blad1!G88)</f>
        <v/>
      </c>
      <c r="H106" s="12" t="str">
        <f>IF(Blad1!H88="","",Blad1!H88)</f>
        <v/>
      </c>
      <c r="I106" s="12" t="str">
        <f>IF(Blad1!I88="",IF(B106="","",IF(B106="geel","gas",IF(B106="grijs","telecom",IF(B106="groen","CAI",IF(B106="blauw","water",IF(B106="rood","elektra","")))))),Blad1!I88)</f>
        <v/>
      </c>
      <c r="J106" s="12" t="str">
        <f>IF(Blad1!J88="","",Blad1!J88)</f>
        <v/>
      </c>
      <c r="K106" s="12" t="str">
        <f>IF(Blad1!K88="","",Blad1!K88)</f>
        <v/>
      </c>
      <c r="L106" s="12" t="str">
        <f>IF(Blad1!L88="","",Blad1!L88)</f>
        <v/>
      </c>
      <c r="M106" s="12" t="str">
        <f>IF(Blad1!M88="","",Blad1!M88)</f>
        <v/>
      </c>
      <c r="N106" s="12" t="str">
        <f>IF(Blad1!N88="","",Blad1!N88)</f>
        <v/>
      </c>
      <c r="O106" s="12" t="str">
        <f>IF(Blad1!O88="","",Blad1!O88)</f>
        <v/>
      </c>
      <c r="P106" s="53"/>
      <c r="Q106" s="52" t="str">
        <f t="shared" si="21"/>
        <v>Vul gegevens in</v>
      </c>
      <c r="R106" s="50" t="str" cm="1">
        <f t="array" ref="R106">IF(Q106="","",IFERROR(INDEX(T106:AM106,MATCH(TRUE,T106:AM106&lt;&gt;"goed",0)),"goed"))</f>
        <v>Vul type in</v>
      </c>
      <c r="S106" s="42"/>
      <c r="T106" s="42" t="str">
        <f t="shared" si="22"/>
        <v>Vul type in</v>
      </c>
      <c r="U106" s="42" t="str">
        <f t="shared" si="23"/>
        <v>Vul kleur in</v>
      </c>
      <c r="V106" s="42" t="str">
        <f t="shared" si="24"/>
        <v>Vul aantal in</v>
      </c>
      <c r="W106" s="42" t="str">
        <f t="shared" si="25"/>
        <v>goed</v>
      </c>
      <c r="X106" s="42" t="str">
        <f t="shared" si="26"/>
        <v>goed</v>
      </c>
      <c r="Y106" s="42" t="str">
        <f t="shared" si="27"/>
        <v>Vul diameter in</v>
      </c>
      <c r="Z106" s="42" t="str">
        <f t="shared" si="28"/>
        <v>Vul R1 in</v>
      </c>
      <c r="AA106" s="42" t="str">
        <f t="shared" si="29"/>
        <v>Vul H1 in</v>
      </c>
      <c r="AB106" s="42" t="str">
        <f t="shared" si="30"/>
        <v>Vul R2 in</v>
      </c>
      <c r="AC106" s="42" t="str">
        <f t="shared" si="31"/>
        <v>Vul H2 in</v>
      </c>
      <c r="AD106" s="42" t="str">
        <f t="shared" si="32"/>
        <v>Vul nutsvoorziening in</v>
      </c>
      <c r="AE106" s="42" t="str">
        <f t="shared" si="33"/>
        <v>Nuts incorrect</v>
      </c>
      <c r="AF106" s="42" t="str">
        <f t="shared" si="34"/>
        <v>Vul A maat in</v>
      </c>
      <c r="AG106" s="42" t="str">
        <f t="shared" si="35"/>
        <v>Vul B/Sprongmaat in</v>
      </c>
      <c r="AH106" s="43" t="e">
        <f t="shared" si="36"/>
        <v>#VALUE!</v>
      </c>
      <c r="AI106" s="42" t="str">
        <f t="shared" si="37"/>
        <v>Vul C maat in</v>
      </c>
      <c r="AJ106" s="42" t="str">
        <f t="shared" si="38"/>
        <v>goed</v>
      </c>
      <c r="AK106" s="42" t="str">
        <f t="shared" si="39"/>
        <v>goed</v>
      </c>
      <c r="AL106" s="42" t="str">
        <f t="shared" si="40"/>
        <v>Vul uit 1 stuk in</v>
      </c>
      <c r="AM106" s="42" t="str">
        <f t="shared" si="41"/>
        <v>Vul trekkoord in</v>
      </c>
      <c r="AN106" s="15"/>
    </row>
    <row r="107" spans="1:40" ht="15" customHeight="1" x14ac:dyDescent="0.25">
      <c r="A107" s="11" t="str">
        <f>IF(Blad1!A89="","",Blad1!A89)</f>
        <v/>
      </c>
      <c r="B107" s="12" t="str">
        <f>IF(Blad1!B89="","",Blad1!B89)</f>
        <v/>
      </c>
      <c r="C107" s="12" t="str">
        <f>IF(Blad1!C89="","",Blad1!C89)</f>
        <v/>
      </c>
      <c r="D107" s="13" t="str">
        <f>IF(Blad1!D89="","",IF(ISNUMBER(SEARCH("ø",Blad1!D89)),Blad1!D89,"ø"&amp;Blad1!D89))</f>
        <v/>
      </c>
      <c r="E107" s="12" t="str">
        <f>IF(Blad1!E89="","",Blad1!E89)</f>
        <v/>
      </c>
      <c r="F107" s="12" t="str">
        <f>IF(Blad1!F89="","",Blad1!F89)</f>
        <v/>
      </c>
      <c r="G107" s="12" t="str">
        <f>IF(Blad1!G89="","",Blad1!G89)</f>
        <v/>
      </c>
      <c r="H107" s="12" t="str">
        <f>IF(Blad1!H89="","",Blad1!H89)</f>
        <v/>
      </c>
      <c r="I107" s="12" t="str">
        <f>IF(Blad1!I89="",IF(B107="","",IF(B107="geel","gas",IF(B107="grijs","telecom",IF(B107="groen","CAI",IF(B107="blauw","water",IF(B107="rood","elektra","")))))),Blad1!I89)</f>
        <v/>
      </c>
      <c r="J107" s="12" t="str">
        <f>IF(Blad1!J89="","",Blad1!J89)</f>
        <v/>
      </c>
      <c r="K107" s="12" t="str">
        <f>IF(Blad1!K89="","",Blad1!K89)</f>
        <v/>
      </c>
      <c r="L107" s="12" t="str">
        <f>IF(Blad1!L89="","",Blad1!L89)</f>
        <v/>
      </c>
      <c r="M107" s="12" t="str">
        <f>IF(Blad1!M89="","",Blad1!M89)</f>
        <v/>
      </c>
      <c r="N107" s="12" t="str">
        <f>IF(Blad1!N89="","",Blad1!N89)</f>
        <v/>
      </c>
      <c r="O107" s="12" t="str">
        <f>IF(Blad1!O89="","",Blad1!O89)</f>
        <v/>
      </c>
      <c r="P107" s="53"/>
      <c r="Q107" s="52" t="str">
        <f t="shared" si="21"/>
        <v>Vul gegevens in</v>
      </c>
      <c r="R107" s="50" t="str" cm="1">
        <f t="array" ref="R107">IF(Q107="","",IFERROR(INDEX(T107:AM107,MATCH(TRUE,T107:AM107&lt;&gt;"goed",0)),"goed"))</f>
        <v>Vul type in</v>
      </c>
      <c r="S107" s="42"/>
      <c r="T107" s="42" t="str">
        <f t="shared" si="22"/>
        <v>Vul type in</v>
      </c>
      <c r="U107" s="42" t="str">
        <f t="shared" si="23"/>
        <v>Vul kleur in</v>
      </c>
      <c r="V107" s="42" t="str">
        <f t="shared" si="24"/>
        <v>Vul aantal in</v>
      </c>
      <c r="W107" s="42" t="str">
        <f t="shared" si="25"/>
        <v>goed</v>
      </c>
      <c r="X107" s="42" t="str">
        <f t="shared" si="26"/>
        <v>goed</v>
      </c>
      <c r="Y107" s="42" t="str">
        <f t="shared" si="27"/>
        <v>Vul diameter in</v>
      </c>
      <c r="Z107" s="42" t="str">
        <f t="shared" si="28"/>
        <v>Vul R1 in</v>
      </c>
      <c r="AA107" s="42" t="str">
        <f t="shared" si="29"/>
        <v>Vul H1 in</v>
      </c>
      <c r="AB107" s="42" t="str">
        <f t="shared" si="30"/>
        <v>Vul R2 in</v>
      </c>
      <c r="AC107" s="42" t="str">
        <f t="shared" si="31"/>
        <v>Vul H2 in</v>
      </c>
      <c r="AD107" s="42" t="str">
        <f t="shared" si="32"/>
        <v>Vul nutsvoorziening in</v>
      </c>
      <c r="AE107" s="42" t="str">
        <f t="shared" si="33"/>
        <v>Nuts incorrect</v>
      </c>
      <c r="AF107" s="42" t="str">
        <f t="shared" si="34"/>
        <v>Vul A maat in</v>
      </c>
      <c r="AG107" s="42" t="str">
        <f t="shared" si="35"/>
        <v>Vul B/Sprongmaat in</v>
      </c>
      <c r="AH107" s="43" t="e">
        <f t="shared" si="36"/>
        <v>#VALUE!</v>
      </c>
      <c r="AI107" s="42" t="str">
        <f t="shared" si="37"/>
        <v>Vul C maat in</v>
      </c>
      <c r="AJ107" s="42" t="str">
        <f t="shared" si="38"/>
        <v>goed</v>
      </c>
      <c r="AK107" s="42" t="str">
        <f t="shared" si="39"/>
        <v>goed</v>
      </c>
      <c r="AL107" s="42" t="str">
        <f t="shared" si="40"/>
        <v>Vul uit 1 stuk in</v>
      </c>
      <c r="AM107" s="42" t="str">
        <f t="shared" si="41"/>
        <v>Vul trekkoord in</v>
      </c>
      <c r="AN107" s="15"/>
    </row>
    <row r="108" spans="1:40" ht="15" customHeight="1" x14ac:dyDescent="0.25">
      <c r="A108" s="11" t="str">
        <f>IF(Blad1!A90="","",Blad1!A90)</f>
        <v/>
      </c>
      <c r="B108" s="12" t="str">
        <f>IF(Blad1!B90="","",Blad1!B90)</f>
        <v/>
      </c>
      <c r="C108" s="12" t="str">
        <f>IF(Blad1!C90="","",Blad1!C90)</f>
        <v/>
      </c>
      <c r="D108" s="13" t="str">
        <f>IF(Blad1!D90="","",IF(ISNUMBER(SEARCH("ø",Blad1!D90)),Blad1!D90,"ø"&amp;Blad1!D90))</f>
        <v/>
      </c>
      <c r="E108" s="12" t="str">
        <f>IF(Blad1!E90="","",Blad1!E90)</f>
        <v/>
      </c>
      <c r="F108" s="12" t="str">
        <f>IF(Blad1!F90="","",Blad1!F90)</f>
        <v/>
      </c>
      <c r="G108" s="12" t="str">
        <f>IF(Blad1!G90="","",Blad1!G90)</f>
        <v/>
      </c>
      <c r="H108" s="12" t="str">
        <f>IF(Blad1!H90="","",Blad1!H90)</f>
        <v/>
      </c>
      <c r="I108" s="12" t="str">
        <f>IF(Blad1!I90="",IF(B108="","",IF(B108="geel","gas",IF(B108="grijs","telecom",IF(B108="groen","CAI",IF(B108="blauw","water",IF(B108="rood","elektra","")))))),Blad1!I90)</f>
        <v/>
      </c>
      <c r="J108" s="12" t="str">
        <f>IF(Blad1!J90="","",Blad1!J90)</f>
        <v/>
      </c>
      <c r="K108" s="12" t="str">
        <f>IF(Blad1!K90="","",Blad1!K90)</f>
        <v/>
      </c>
      <c r="L108" s="12" t="str">
        <f>IF(Blad1!L90="","",Blad1!L90)</f>
        <v/>
      </c>
      <c r="M108" s="12" t="str">
        <f>IF(Blad1!M90="","",Blad1!M90)</f>
        <v/>
      </c>
      <c r="N108" s="12" t="str">
        <f>IF(Blad1!N90="","",Blad1!N90)</f>
        <v/>
      </c>
      <c r="O108" s="12" t="str">
        <f>IF(Blad1!O90="","",Blad1!O90)</f>
        <v/>
      </c>
      <c r="P108" s="53"/>
      <c r="Q108" s="52" t="str">
        <f t="shared" si="21"/>
        <v>Vul gegevens in</v>
      </c>
      <c r="R108" s="50" t="str" cm="1">
        <f t="array" ref="R108">IF(Q108="","",IFERROR(INDEX(T108:AM108,MATCH(TRUE,T108:AM108&lt;&gt;"goed",0)),"goed"))</f>
        <v>Vul type in</v>
      </c>
      <c r="S108" s="42"/>
      <c r="T108" s="42" t="str">
        <f t="shared" si="22"/>
        <v>Vul type in</v>
      </c>
      <c r="U108" s="42" t="str">
        <f t="shared" si="23"/>
        <v>Vul kleur in</v>
      </c>
      <c r="V108" s="42" t="str">
        <f t="shared" si="24"/>
        <v>Vul aantal in</v>
      </c>
      <c r="W108" s="42" t="str">
        <f t="shared" si="25"/>
        <v>goed</v>
      </c>
      <c r="X108" s="42" t="str">
        <f t="shared" si="26"/>
        <v>goed</v>
      </c>
      <c r="Y108" s="42" t="str">
        <f t="shared" si="27"/>
        <v>Vul diameter in</v>
      </c>
      <c r="Z108" s="42" t="str">
        <f t="shared" si="28"/>
        <v>Vul R1 in</v>
      </c>
      <c r="AA108" s="42" t="str">
        <f t="shared" si="29"/>
        <v>Vul H1 in</v>
      </c>
      <c r="AB108" s="42" t="str">
        <f t="shared" si="30"/>
        <v>Vul R2 in</v>
      </c>
      <c r="AC108" s="42" t="str">
        <f t="shared" si="31"/>
        <v>Vul H2 in</v>
      </c>
      <c r="AD108" s="42" t="str">
        <f t="shared" si="32"/>
        <v>Vul nutsvoorziening in</v>
      </c>
      <c r="AE108" s="42" t="str">
        <f t="shared" si="33"/>
        <v>Nuts incorrect</v>
      </c>
      <c r="AF108" s="42" t="str">
        <f t="shared" si="34"/>
        <v>Vul A maat in</v>
      </c>
      <c r="AG108" s="42" t="str">
        <f t="shared" si="35"/>
        <v>Vul B/Sprongmaat in</v>
      </c>
      <c r="AH108" s="43" t="e">
        <f t="shared" si="36"/>
        <v>#VALUE!</v>
      </c>
      <c r="AI108" s="42" t="str">
        <f t="shared" si="37"/>
        <v>Vul C maat in</v>
      </c>
      <c r="AJ108" s="42" t="str">
        <f t="shared" si="38"/>
        <v>goed</v>
      </c>
      <c r="AK108" s="42" t="str">
        <f t="shared" si="39"/>
        <v>goed</v>
      </c>
      <c r="AL108" s="42" t="str">
        <f t="shared" si="40"/>
        <v>Vul uit 1 stuk in</v>
      </c>
      <c r="AM108" s="42" t="str">
        <f t="shared" si="41"/>
        <v>Vul trekkoord in</v>
      </c>
      <c r="AN108" s="15"/>
    </row>
    <row r="109" spans="1:40" ht="15" customHeight="1" x14ac:dyDescent="0.25">
      <c r="A109" s="11" t="str">
        <f>IF(Blad1!A91="","",Blad1!A91)</f>
        <v/>
      </c>
      <c r="B109" s="12" t="str">
        <f>IF(Blad1!B91="","",Blad1!B91)</f>
        <v/>
      </c>
      <c r="C109" s="12" t="str">
        <f>IF(Blad1!C91="","",Blad1!C91)</f>
        <v/>
      </c>
      <c r="D109" s="13" t="str">
        <f>IF(Blad1!D91="","",IF(ISNUMBER(SEARCH("ø",Blad1!D91)),Blad1!D91,"ø"&amp;Blad1!D91))</f>
        <v/>
      </c>
      <c r="E109" s="12" t="str">
        <f>IF(Blad1!E91="","",Blad1!E91)</f>
        <v/>
      </c>
      <c r="F109" s="12" t="str">
        <f>IF(Blad1!F91="","",Blad1!F91)</f>
        <v/>
      </c>
      <c r="G109" s="12" t="str">
        <f>IF(Blad1!G91="","",Blad1!G91)</f>
        <v/>
      </c>
      <c r="H109" s="12" t="str">
        <f>IF(Blad1!H91="","",Blad1!H91)</f>
        <v/>
      </c>
      <c r="I109" s="12" t="str">
        <f>IF(Blad1!I91="",IF(B109="","",IF(B109="geel","gas",IF(B109="grijs","telecom",IF(B109="groen","CAI",IF(B109="blauw","water",IF(B109="rood","elektra","")))))),Blad1!I91)</f>
        <v/>
      </c>
      <c r="J109" s="12" t="str">
        <f>IF(Blad1!J91="","",Blad1!J91)</f>
        <v/>
      </c>
      <c r="K109" s="12" t="str">
        <f>IF(Blad1!K91="","",Blad1!K91)</f>
        <v/>
      </c>
      <c r="L109" s="12" t="str">
        <f>IF(Blad1!L91="","",Blad1!L91)</f>
        <v/>
      </c>
      <c r="M109" s="12" t="str">
        <f>IF(Blad1!M91="","",Blad1!M91)</f>
        <v/>
      </c>
      <c r="N109" s="12" t="str">
        <f>IF(Blad1!N91="","",Blad1!N91)</f>
        <v/>
      </c>
      <c r="O109" s="12" t="str">
        <f>IF(Blad1!O91="","",Blad1!O91)</f>
        <v/>
      </c>
      <c r="P109" s="53"/>
      <c r="Q109" s="52" t="str">
        <f t="shared" si="21"/>
        <v>Vul gegevens in</v>
      </c>
      <c r="R109" s="50" t="str" cm="1">
        <f t="array" ref="R109">IF(Q109="","",IFERROR(INDEX(T109:AM109,MATCH(TRUE,T109:AM109&lt;&gt;"goed",0)),"goed"))</f>
        <v>Vul type in</v>
      </c>
      <c r="S109" s="42"/>
      <c r="T109" s="42" t="str">
        <f t="shared" si="22"/>
        <v>Vul type in</v>
      </c>
      <c r="U109" s="42" t="str">
        <f t="shared" si="23"/>
        <v>Vul kleur in</v>
      </c>
      <c r="V109" s="42" t="str">
        <f t="shared" si="24"/>
        <v>Vul aantal in</v>
      </c>
      <c r="W109" s="42" t="str">
        <f t="shared" si="25"/>
        <v>goed</v>
      </c>
      <c r="X109" s="42" t="str">
        <f t="shared" si="26"/>
        <v>goed</v>
      </c>
      <c r="Y109" s="42" t="str">
        <f t="shared" si="27"/>
        <v>Vul diameter in</v>
      </c>
      <c r="Z109" s="42" t="str">
        <f t="shared" si="28"/>
        <v>Vul R1 in</v>
      </c>
      <c r="AA109" s="42" t="str">
        <f t="shared" si="29"/>
        <v>Vul H1 in</v>
      </c>
      <c r="AB109" s="42" t="str">
        <f t="shared" si="30"/>
        <v>Vul R2 in</v>
      </c>
      <c r="AC109" s="42" t="str">
        <f t="shared" si="31"/>
        <v>Vul H2 in</v>
      </c>
      <c r="AD109" s="42" t="str">
        <f t="shared" si="32"/>
        <v>Vul nutsvoorziening in</v>
      </c>
      <c r="AE109" s="42" t="str">
        <f t="shared" si="33"/>
        <v>Nuts incorrect</v>
      </c>
      <c r="AF109" s="42" t="str">
        <f t="shared" si="34"/>
        <v>Vul A maat in</v>
      </c>
      <c r="AG109" s="42" t="str">
        <f t="shared" si="35"/>
        <v>Vul B/Sprongmaat in</v>
      </c>
      <c r="AH109" s="43" t="e">
        <f t="shared" si="36"/>
        <v>#VALUE!</v>
      </c>
      <c r="AI109" s="42" t="str">
        <f t="shared" si="37"/>
        <v>Vul C maat in</v>
      </c>
      <c r="AJ109" s="42" t="str">
        <f t="shared" si="38"/>
        <v>goed</v>
      </c>
      <c r="AK109" s="42" t="str">
        <f t="shared" si="39"/>
        <v>goed</v>
      </c>
      <c r="AL109" s="42" t="str">
        <f t="shared" si="40"/>
        <v>Vul uit 1 stuk in</v>
      </c>
      <c r="AM109" s="42" t="str">
        <f t="shared" si="41"/>
        <v>Vul trekkoord in</v>
      </c>
      <c r="AN109" s="15"/>
    </row>
    <row r="110" spans="1:40" ht="15" customHeight="1" x14ac:dyDescent="0.25">
      <c r="A110" s="11" t="str">
        <f>IF(Blad1!A92="","",Blad1!A92)</f>
        <v/>
      </c>
      <c r="B110" s="12" t="str">
        <f>IF(Blad1!B92="","",Blad1!B92)</f>
        <v/>
      </c>
      <c r="C110" s="12" t="str">
        <f>IF(Blad1!C92="","",Blad1!C92)</f>
        <v/>
      </c>
      <c r="D110" s="13" t="str">
        <f>IF(Blad1!D92="","",IF(ISNUMBER(SEARCH("ø",Blad1!D92)),Blad1!D92,"ø"&amp;Blad1!D92))</f>
        <v/>
      </c>
      <c r="E110" s="12" t="str">
        <f>IF(Blad1!E92="","",Blad1!E92)</f>
        <v/>
      </c>
      <c r="F110" s="12" t="str">
        <f>IF(Blad1!F92="","",Blad1!F92)</f>
        <v/>
      </c>
      <c r="G110" s="12" t="str">
        <f>IF(Blad1!G92="","",Blad1!G92)</f>
        <v/>
      </c>
      <c r="H110" s="12" t="str">
        <f>IF(Blad1!H92="","",Blad1!H92)</f>
        <v/>
      </c>
      <c r="I110" s="12" t="str">
        <f>IF(Blad1!I92="",IF(B110="","",IF(B110="geel","gas",IF(B110="grijs","telecom",IF(B110="groen","CAI",IF(B110="blauw","water",IF(B110="rood","elektra","")))))),Blad1!I92)</f>
        <v/>
      </c>
      <c r="J110" s="12" t="str">
        <f>IF(Blad1!J92="","",Blad1!J92)</f>
        <v/>
      </c>
      <c r="K110" s="12" t="str">
        <f>IF(Blad1!K92="","",Blad1!K92)</f>
        <v/>
      </c>
      <c r="L110" s="12" t="str">
        <f>IF(Blad1!L92="","",Blad1!L92)</f>
        <v/>
      </c>
      <c r="M110" s="12" t="str">
        <f>IF(Blad1!M92="","",Blad1!M92)</f>
        <v/>
      </c>
      <c r="N110" s="12" t="str">
        <f>IF(Blad1!N92="","",Blad1!N92)</f>
        <v/>
      </c>
      <c r="O110" s="12" t="str">
        <f>IF(Blad1!O92="","",Blad1!O92)</f>
        <v/>
      </c>
      <c r="P110" s="53"/>
      <c r="Q110" s="52" t="str">
        <f t="shared" si="21"/>
        <v>Vul gegevens in</v>
      </c>
      <c r="R110" s="50" t="str" cm="1">
        <f t="array" ref="R110">IF(Q110="","",IFERROR(INDEX(T110:AM110,MATCH(TRUE,T110:AM110&lt;&gt;"goed",0)),"goed"))</f>
        <v>Vul type in</v>
      </c>
      <c r="S110" s="42"/>
      <c r="T110" s="42" t="str">
        <f t="shared" si="22"/>
        <v>Vul type in</v>
      </c>
      <c r="U110" s="42" t="str">
        <f t="shared" si="23"/>
        <v>Vul kleur in</v>
      </c>
      <c r="V110" s="42" t="str">
        <f t="shared" si="24"/>
        <v>Vul aantal in</v>
      </c>
      <c r="W110" s="42" t="str">
        <f t="shared" si="25"/>
        <v>goed</v>
      </c>
      <c r="X110" s="42" t="str">
        <f t="shared" si="26"/>
        <v>goed</v>
      </c>
      <c r="Y110" s="42" t="str">
        <f t="shared" si="27"/>
        <v>Vul diameter in</v>
      </c>
      <c r="Z110" s="42" t="str">
        <f t="shared" si="28"/>
        <v>Vul R1 in</v>
      </c>
      <c r="AA110" s="42" t="str">
        <f t="shared" si="29"/>
        <v>Vul H1 in</v>
      </c>
      <c r="AB110" s="42" t="str">
        <f t="shared" si="30"/>
        <v>Vul R2 in</v>
      </c>
      <c r="AC110" s="42" t="str">
        <f t="shared" si="31"/>
        <v>Vul H2 in</v>
      </c>
      <c r="AD110" s="42" t="str">
        <f t="shared" si="32"/>
        <v>Vul nutsvoorziening in</v>
      </c>
      <c r="AE110" s="42" t="str">
        <f t="shared" si="33"/>
        <v>Nuts incorrect</v>
      </c>
      <c r="AF110" s="42" t="str">
        <f t="shared" si="34"/>
        <v>Vul A maat in</v>
      </c>
      <c r="AG110" s="42" t="str">
        <f t="shared" si="35"/>
        <v>Vul B/Sprongmaat in</v>
      </c>
      <c r="AH110" s="43" t="e">
        <f t="shared" si="36"/>
        <v>#VALUE!</v>
      </c>
      <c r="AI110" s="42" t="str">
        <f t="shared" si="37"/>
        <v>Vul C maat in</v>
      </c>
      <c r="AJ110" s="42" t="str">
        <f t="shared" si="38"/>
        <v>goed</v>
      </c>
      <c r="AK110" s="42" t="str">
        <f t="shared" si="39"/>
        <v>goed</v>
      </c>
      <c r="AL110" s="42" t="str">
        <f t="shared" si="40"/>
        <v>Vul uit 1 stuk in</v>
      </c>
      <c r="AM110" s="42" t="str">
        <f t="shared" si="41"/>
        <v>Vul trekkoord in</v>
      </c>
      <c r="AN110" s="15"/>
    </row>
    <row r="111" spans="1:40" ht="15" customHeight="1" x14ac:dyDescent="0.25">
      <c r="A111" s="11" t="str">
        <f>IF(Blad1!A93="","",Blad1!A93)</f>
        <v/>
      </c>
      <c r="B111" s="12" t="str">
        <f>IF(Blad1!B93="","",Blad1!B93)</f>
        <v/>
      </c>
      <c r="C111" s="12" t="str">
        <f>IF(Blad1!C93="","",Blad1!C93)</f>
        <v/>
      </c>
      <c r="D111" s="13" t="str">
        <f>IF(Blad1!D93="","",IF(ISNUMBER(SEARCH("ø",Blad1!D93)),Blad1!D93,"ø"&amp;Blad1!D93))</f>
        <v/>
      </c>
      <c r="E111" s="12" t="str">
        <f>IF(Blad1!E93="","",Blad1!E93)</f>
        <v/>
      </c>
      <c r="F111" s="12" t="str">
        <f>IF(Blad1!F93="","",Blad1!F93)</f>
        <v/>
      </c>
      <c r="G111" s="12" t="str">
        <f>IF(Blad1!G93="","",Blad1!G93)</f>
        <v/>
      </c>
      <c r="H111" s="12" t="str">
        <f>IF(Blad1!H93="","",Blad1!H93)</f>
        <v/>
      </c>
      <c r="I111" s="12" t="str">
        <f>IF(Blad1!I93="",IF(B111="","",IF(B111="geel","gas",IF(B111="grijs","telecom",IF(B111="groen","CAI",IF(B111="blauw","water",IF(B111="rood","elektra","")))))),Blad1!I93)</f>
        <v/>
      </c>
      <c r="J111" s="12" t="str">
        <f>IF(Blad1!J93="","",Blad1!J93)</f>
        <v/>
      </c>
      <c r="K111" s="12" t="str">
        <f>IF(Blad1!K93="","",Blad1!K93)</f>
        <v/>
      </c>
      <c r="L111" s="12" t="str">
        <f>IF(Blad1!L93="","",Blad1!L93)</f>
        <v/>
      </c>
      <c r="M111" s="12" t="str">
        <f>IF(Blad1!M93="","",Blad1!M93)</f>
        <v/>
      </c>
      <c r="N111" s="12" t="str">
        <f>IF(Blad1!N93="","",Blad1!N93)</f>
        <v/>
      </c>
      <c r="O111" s="12" t="str">
        <f>IF(Blad1!O93="","",Blad1!O93)</f>
        <v/>
      </c>
      <c r="P111" s="53"/>
      <c r="Q111" s="52" t="str">
        <f t="shared" si="21"/>
        <v>Vul gegevens in</v>
      </c>
      <c r="R111" s="50" t="str" cm="1">
        <f t="array" ref="R111">IF(Q111="","",IFERROR(INDEX(T111:AM111,MATCH(TRUE,T111:AM111&lt;&gt;"goed",0)),"goed"))</f>
        <v>Vul type in</v>
      </c>
      <c r="S111" s="42"/>
      <c r="T111" s="42" t="str">
        <f t="shared" si="22"/>
        <v>Vul type in</v>
      </c>
      <c r="U111" s="42" t="str">
        <f t="shared" si="23"/>
        <v>Vul kleur in</v>
      </c>
      <c r="V111" s="42" t="str">
        <f t="shared" si="24"/>
        <v>Vul aantal in</v>
      </c>
      <c r="W111" s="42" t="str">
        <f t="shared" si="25"/>
        <v>goed</v>
      </c>
      <c r="X111" s="42" t="str">
        <f t="shared" si="26"/>
        <v>goed</v>
      </c>
      <c r="Y111" s="42" t="str">
        <f t="shared" si="27"/>
        <v>Vul diameter in</v>
      </c>
      <c r="Z111" s="42" t="str">
        <f t="shared" si="28"/>
        <v>Vul R1 in</v>
      </c>
      <c r="AA111" s="42" t="str">
        <f t="shared" si="29"/>
        <v>Vul H1 in</v>
      </c>
      <c r="AB111" s="42" t="str">
        <f t="shared" si="30"/>
        <v>Vul R2 in</v>
      </c>
      <c r="AC111" s="42" t="str">
        <f t="shared" si="31"/>
        <v>Vul H2 in</v>
      </c>
      <c r="AD111" s="42" t="str">
        <f t="shared" si="32"/>
        <v>Vul nutsvoorziening in</v>
      </c>
      <c r="AE111" s="42" t="str">
        <f t="shared" si="33"/>
        <v>Nuts incorrect</v>
      </c>
      <c r="AF111" s="42" t="str">
        <f t="shared" si="34"/>
        <v>Vul A maat in</v>
      </c>
      <c r="AG111" s="42" t="str">
        <f t="shared" si="35"/>
        <v>Vul B/Sprongmaat in</v>
      </c>
      <c r="AH111" s="43" t="e">
        <f t="shared" si="36"/>
        <v>#VALUE!</v>
      </c>
      <c r="AI111" s="42" t="str">
        <f t="shared" si="37"/>
        <v>Vul C maat in</v>
      </c>
      <c r="AJ111" s="42" t="str">
        <f t="shared" si="38"/>
        <v>goed</v>
      </c>
      <c r="AK111" s="42" t="str">
        <f t="shared" si="39"/>
        <v>goed</v>
      </c>
      <c r="AL111" s="42" t="str">
        <f t="shared" si="40"/>
        <v>Vul uit 1 stuk in</v>
      </c>
      <c r="AM111" s="42" t="str">
        <f t="shared" si="41"/>
        <v>Vul trekkoord in</v>
      </c>
      <c r="AN111" s="15"/>
    </row>
    <row r="112" spans="1:40" ht="15" customHeight="1" x14ac:dyDescent="0.25">
      <c r="A112" s="11" t="str">
        <f>IF(Blad1!A94="","",Blad1!A94)</f>
        <v/>
      </c>
      <c r="B112" s="12" t="str">
        <f>IF(Blad1!B94="","",Blad1!B94)</f>
        <v/>
      </c>
      <c r="C112" s="12" t="str">
        <f>IF(Blad1!C94="","",Blad1!C94)</f>
        <v/>
      </c>
      <c r="D112" s="13" t="str">
        <f>IF(Blad1!D94="","",IF(ISNUMBER(SEARCH("ø",Blad1!D94)),Blad1!D94,"ø"&amp;Blad1!D94))</f>
        <v/>
      </c>
      <c r="E112" s="12" t="str">
        <f>IF(Blad1!E94="","",Blad1!E94)</f>
        <v/>
      </c>
      <c r="F112" s="12" t="str">
        <f>IF(Blad1!F94="","",Blad1!F94)</f>
        <v/>
      </c>
      <c r="G112" s="12" t="str">
        <f>IF(Blad1!G94="","",Blad1!G94)</f>
        <v/>
      </c>
      <c r="H112" s="12" t="str">
        <f>IF(Blad1!H94="","",Blad1!H94)</f>
        <v/>
      </c>
      <c r="I112" s="12" t="str">
        <f>IF(Blad1!I94="",IF(B112="","",IF(B112="geel","gas",IF(B112="grijs","telecom",IF(B112="groen","CAI",IF(B112="blauw","water",IF(B112="rood","elektra","")))))),Blad1!I94)</f>
        <v/>
      </c>
      <c r="J112" s="12" t="str">
        <f>IF(Blad1!J94="","",Blad1!J94)</f>
        <v/>
      </c>
      <c r="K112" s="12" t="str">
        <f>IF(Blad1!K94="","",Blad1!K94)</f>
        <v/>
      </c>
      <c r="L112" s="12" t="str">
        <f>IF(Blad1!L94="","",Blad1!L94)</f>
        <v/>
      </c>
      <c r="M112" s="12" t="str">
        <f>IF(Blad1!M94="","",Blad1!M94)</f>
        <v/>
      </c>
      <c r="N112" s="12" t="str">
        <f>IF(Blad1!N94="","",Blad1!N94)</f>
        <v/>
      </c>
      <c r="O112" s="12" t="str">
        <f>IF(Blad1!O94="","",Blad1!O94)</f>
        <v/>
      </c>
      <c r="P112" s="53"/>
      <c r="Q112" s="52" t="str">
        <f t="shared" si="21"/>
        <v>Vul gegevens in</v>
      </c>
      <c r="R112" s="50" t="str" cm="1">
        <f t="array" ref="R112">IF(Q112="","",IFERROR(INDEX(T112:AM112,MATCH(TRUE,T112:AM112&lt;&gt;"goed",0)),"goed"))</f>
        <v>Vul type in</v>
      </c>
      <c r="S112" s="42"/>
      <c r="T112" s="42" t="str">
        <f t="shared" si="22"/>
        <v>Vul type in</v>
      </c>
      <c r="U112" s="42" t="str">
        <f t="shared" si="23"/>
        <v>Vul kleur in</v>
      </c>
      <c r="V112" s="42" t="str">
        <f t="shared" si="24"/>
        <v>Vul aantal in</v>
      </c>
      <c r="W112" s="42" t="str">
        <f t="shared" si="25"/>
        <v>goed</v>
      </c>
      <c r="X112" s="42" t="str">
        <f t="shared" si="26"/>
        <v>goed</v>
      </c>
      <c r="Y112" s="42" t="str">
        <f t="shared" si="27"/>
        <v>Vul diameter in</v>
      </c>
      <c r="Z112" s="42" t="str">
        <f t="shared" si="28"/>
        <v>Vul R1 in</v>
      </c>
      <c r="AA112" s="42" t="str">
        <f t="shared" si="29"/>
        <v>Vul H1 in</v>
      </c>
      <c r="AB112" s="42" t="str">
        <f t="shared" si="30"/>
        <v>Vul R2 in</v>
      </c>
      <c r="AC112" s="42" t="str">
        <f t="shared" si="31"/>
        <v>Vul H2 in</v>
      </c>
      <c r="AD112" s="42" t="str">
        <f t="shared" si="32"/>
        <v>Vul nutsvoorziening in</v>
      </c>
      <c r="AE112" s="42" t="str">
        <f t="shared" si="33"/>
        <v>Nuts incorrect</v>
      </c>
      <c r="AF112" s="42" t="str">
        <f t="shared" si="34"/>
        <v>Vul A maat in</v>
      </c>
      <c r="AG112" s="42" t="str">
        <f t="shared" si="35"/>
        <v>Vul B/Sprongmaat in</v>
      </c>
      <c r="AH112" s="43" t="e">
        <f t="shared" si="36"/>
        <v>#VALUE!</v>
      </c>
      <c r="AI112" s="42" t="str">
        <f t="shared" si="37"/>
        <v>Vul C maat in</v>
      </c>
      <c r="AJ112" s="42" t="str">
        <f t="shared" si="38"/>
        <v>goed</v>
      </c>
      <c r="AK112" s="42" t="str">
        <f t="shared" si="39"/>
        <v>goed</v>
      </c>
      <c r="AL112" s="42" t="str">
        <f t="shared" si="40"/>
        <v>Vul uit 1 stuk in</v>
      </c>
      <c r="AM112" s="42" t="str">
        <f t="shared" si="41"/>
        <v>Vul trekkoord in</v>
      </c>
      <c r="AN112" s="15"/>
    </row>
    <row r="113" spans="1:40" ht="15" customHeight="1" x14ac:dyDescent="0.25">
      <c r="A113" s="11" t="str">
        <f>IF(Blad1!A95="","",Blad1!A95)</f>
        <v/>
      </c>
      <c r="B113" s="12" t="str">
        <f>IF(Blad1!B95="","",Blad1!B95)</f>
        <v/>
      </c>
      <c r="C113" s="12" t="str">
        <f>IF(Blad1!C95="","",Blad1!C95)</f>
        <v/>
      </c>
      <c r="D113" s="13" t="str">
        <f>IF(Blad1!D95="","",IF(ISNUMBER(SEARCH("ø",Blad1!D95)),Blad1!D95,"ø"&amp;Blad1!D95))</f>
        <v/>
      </c>
      <c r="E113" s="12" t="str">
        <f>IF(Blad1!E95="","",Blad1!E95)</f>
        <v/>
      </c>
      <c r="F113" s="12" t="str">
        <f>IF(Blad1!F95="","",Blad1!F95)</f>
        <v/>
      </c>
      <c r="G113" s="12" t="str">
        <f>IF(Blad1!G95="","",Blad1!G95)</f>
        <v/>
      </c>
      <c r="H113" s="12" t="str">
        <f>IF(Blad1!H95="","",Blad1!H95)</f>
        <v/>
      </c>
      <c r="I113" s="12" t="str">
        <f>IF(Blad1!I95="",IF(B113="","",IF(B113="geel","gas",IF(B113="grijs","telecom",IF(B113="groen","CAI",IF(B113="blauw","water",IF(B113="rood","elektra","")))))),Blad1!I95)</f>
        <v/>
      </c>
      <c r="J113" s="12" t="str">
        <f>IF(Blad1!J95="","",Blad1!J95)</f>
        <v/>
      </c>
      <c r="K113" s="12" t="str">
        <f>IF(Blad1!K95="","",Blad1!K95)</f>
        <v/>
      </c>
      <c r="L113" s="12" t="str">
        <f>IF(Blad1!L95="","",Blad1!L95)</f>
        <v/>
      </c>
      <c r="M113" s="12" t="str">
        <f>IF(Blad1!M95="","",Blad1!M95)</f>
        <v/>
      </c>
      <c r="N113" s="12" t="str">
        <f>IF(Blad1!N95="","",Blad1!N95)</f>
        <v/>
      </c>
      <c r="O113" s="12" t="str">
        <f>IF(Blad1!O95="","",Blad1!O95)</f>
        <v/>
      </c>
      <c r="P113" s="53"/>
      <c r="Q113" s="52" t="str">
        <f t="shared" si="21"/>
        <v>Vul gegevens in</v>
      </c>
      <c r="R113" s="50" t="str" cm="1">
        <f t="array" ref="R113">IF(Q113="","",IFERROR(INDEX(T113:AM113,MATCH(TRUE,T113:AM113&lt;&gt;"goed",0)),"goed"))</f>
        <v>Vul type in</v>
      </c>
      <c r="S113" s="42"/>
      <c r="T113" s="42" t="str">
        <f t="shared" si="22"/>
        <v>Vul type in</v>
      </c>
      <c r="U113" s="42" t="str">
        <f t="shared" si="23"/>
        <v>Vul kleur in</v>
      </c>
      <c r="V113" s="42" t="str">
        <f t="shared" si="24"/>
        <v>Vul aantal in</v>
      </c>
      <c r="W113" s="42" t="str">
        <f t="shared" si="25"/>
        <v>goed</v>
      </c>
      <c r="X113" s="42" t="str">
        <f t="shared" si="26"/>
        <v>goed</v>
      </c>
      <c r="Y113" s="42" t="str">
        <f t="shared" si="27"/>
        <v>Vul diameter in</v>
      </c>
      <c r="Z113" s="42" t="str">
        <f t="shared" si="28"/>
        <v>Vul R1 in</v>
      </c>
      <c r="AA113" s="42" t="str">
        <f t="shared" si="29"/>
        <v>Vul H1 in</v>
      </c>
      <c r="AB113" s="42" t="str">
        <f t="shared" si="30"/>
        <v>Vul R2 in</v>
      </c>
      <c r="AC113" s="42" t="str">
        <f t="shared" si="31"/>
        <v>Vul H2 in</v>
      </c>
      <c r="AD113" s="42" t="str">
        <f t="shared" si="32"/>
        <v>Vul nutsvoorziening in</v>
      </c>
      <c r="AE113" s="42" t="str">
        <f t="shared" si="33"/>
        <v>Nuts incorrect</v>
      </c>
      <c r="AF113" s="42" t="str">
        <f t="shared" si="34"/>
        <v>Vul A maat in</v>
      </c>
      <c r="AG113" s="42" t="str">
        <f t="shared" si="35"/>
        <v>Vul B/Sprongmaat in</v>
      </c>
      <c r="AH113" s="43" t="e">
        <f t="shared" si="36"/>
        <v>#VALUE!</v>
      </c>
      <c r="AI113" s="42" t="str">
        <f t="shared" si="37"/>
        <v>Vul C maat in</v>
      </c>
      <c r="AJ113" s="42" t="str">
        <f t="shared" si="38"/>
        <v>goed</v>
      </c>
      <c r="AK113" s="42" t="str">
        <f t="shared" si="39"/>
        <v>goed</v>
      </c>
      <c r="AL113" s="42" t="str">
        <f t="shared" si="40"/>
        <v>Vul uit 1 stuk in</v>
      </c>
      <c r="AM113" s="42" t="str">
        <f t="shared" si="41"/>
        <v>Vul trekkoord in</v>
      </c>
      <c r="AN113" s="15"/>
    </row>
    <row r="114" spans="1:40" ht="15" customHeight="1" x14ac:dyDescent="0.25">
      <c r="A114" s="11" t="str">
        <f>IF(Blad1!A96="","",Blad1!A96)</f>
        <v/>
      </c>
      <c r="B114" s="12" t="str">
        <f>IF(Blad1!B96="","",Blad1!B96)</f>
        <v/>
      </c>
      <c r="C114" s="12" t="str">
        <f>IF(Blad1!C96="","",Blad1!C96)</f>
        <v/>
      </c>
      <c r="D114" s="13" t="str">
        <f>IF(Blad1!D96="","",IF(ISNUMBER(SEARCH("ø",Blad1!D96)),Blad1!D96,"ø"&amp;Blad1!D96))</f>
        <v/>
      </c>
      <c r="E114" s="12" t="str">
        <f>IF(Blad1!E96="","",Blad1!E96)</f>
        <v/>
      </c>
      <c r="F114" s="12" t="str">
        <f>IF(Blad1!F96="","",Blad1!F96)</f>
        <v/>
      </c>
      <c r="G114" s="12" t="str">
        <f>IF(Blad1!G96="","",Blad1!G96)</f>
        <v/>
      </c>
      <c r="H114" s="12" t="str">
        <f>IF(Blad1!H96="","",Blad1!H96)</f>
        <v/>
      </c>
      <c r="I114" s="12" t="str">
        <f>IF(Blad1!I96="",IF(B114="","",IF(B114="geel","gas",IF(B114="grijs","telecom",IF(B114="groen","CAI",IF(B114="blauw","water",IF(B114="rood","elektra","")))))),Blad1!I96)</f>
        <v/>
      </c>
      <c r="J114" s="12" t="str">
        <f>IF(Blad1!J96="","",Blad1!J96)</f>
        <v/>
      </c>
      <c r="K114" s="12" t="str">
        <f>IF(Blad1!K96="","",Blad1!K96)</f>
        <v/>
      </c>
      <c r="L114" s="12" t="str">
        <f>IF(Blad1!L96="","",Blad1!L96)</f>
        <v/>
      </c>
      <c r="M114" s="12" t="str">
        <f>IF(Blad1!M96="","",Blad1!M96)</f>
        <v/>
      </c>
      <c r="N114" s="12" t="str">
        <f>IF(Blad1!N96="","",Blad1!N96)</f>
        <v/>
      </c>
      <c r="O114" s="12" t="str">
        <f>IF(Blad1!O96="","",Blad1!O96)</f>
        <v/>
      </c>
      <c r="P114" s="53"/>
      <c r="Q114" s="52" t="str">
        <f t="shared" si="21"/>
        <v>Vul gegevens in</v>
      </c>
      <c r="R114" s="50" t="str" cm="1">
        <f t="array" ref="R114">IF(Q114="","",IFERROR(INDEX(T114:AM114,MATCH(TRUE,T114:AM114&lt;&gt;"goed",0)),"goed"))</f>
        <v>Vul type in</v>
      </c>
      <c r="S114" s="42"/>
      <c r="T114" s="42" t="str">
        <f t="shared" si="22"/>
        <v>Vul type in</v>
      </c>
      <c r="U114" s="42" t="str">
        <f t="shared" si="23"/>
        <v>Vul kleur in</v>
      </c>
      <c r="V114" s="42" t="str">
        <f t="shared" si="24"/>
        <v>Vul aantal in</v>
      </c>
      <c r="W114" s="42" t="str">
        <f t="shared" si="25"/>
        <v>goed</v>
      </c>
      <c r="X114" s="42" t="str">
        <f t="shared" si="26"/>
        <v>goed</v>
      </c>
      <c r="Y114" s="42" t="str">
        <f t="shared" si="27"/>
        <v>Vul diameter in</v>
      </c>
      <c r="Z114" s="42" t="str">
        <f t="shared" si="28"/>
        <v>Vul R1 in</v>
      </c>
      <c r="AA114" s="42" t="str">
        <f t="shared" si="29"/>
        <v>Vul H1 in</v>
      </c>
      <c r="AB114" s="42" t="str">
        <f t="shared" si="30"/>
        <v>Vul R2 in</v>
      </c>
      <c r="AC114" s="42" t="str">
        <f t="shared" si="31"/>
        <v>Vul H2 in</v>
      </c>
      <c r="AD114" s="42" t="str">
        <f t="shared" si="32"/>
        <v>Vul nutsvoorziening in</v>
      </c>
      <c r="AE114" s="42" t="str">
        <f t="shared" si="33"/>
        <v>Nuts incorrect</v>
      </c>
      <c r="AF114" s="42" t="str">
        <f t="shared" si="34"/>
        <v>Vul A maat in</v>
      </c>
      <c r="AG114" s="42" t="str">
        <f t="shared" si="35"/>
        <v>Vul B/Sprongmaat in</v>
      </c>
      <c r="AH114" s="43" t="e">
        <f t="shared" si="36"/>
        <v>#VALUE!</v>
      </c>
      <c r="AI114" s="42" t="str">
        <f t="shared" si="37"/>
        <v>Vul C maat in</v>
      </c>
      <c r="AJ114" s="42" t="str">
        <f t="shared" si="38"/>
        <v>goed</v>
      </c>
      <c r="AK114" s="42" t="str">
        <f t="shared" si="39"/>
        <v>goed</v>
      </c>
      <c r="AL114" s="42" t="str">
        <f t="shared" si="40"/>
        <v>Vul uit 1 stuk in</v>
      </c>
      <c r="AM114" s="42" t="str">
        <f t="shared" si="41"/>
        <v>Vul trekkoord in</v>
      </c>
      <c r="AN114" s="15"/>
    </row>
    <row r="115" spans="1:40" ht="15" customHeight="1" x14ac:dyDescent="0.25">
      <c r="A115" s="11" t="str">
        <f>IF(Blad1!A97="","",Blad1!A97)</f>
        <v/>
      </c>
      <c r="B115" s="12" t="str">
        <f>IF(Blad1!B97="","",Blad1!B97)</f>
        <v/>
      </c>
      <c r="C115" s="12" t="str">
        <f>IF(Blad1!C97="","",Blad1!C97)</f>
        <v/>
      </c>
      <c r="D115" s="13" t="str">
        <f>IF(Blad1!D97="","",IF(ISNUMBER(SEARCH("ø",Blad1!D97)),Blad1!D97,"ø"&amp;Blad1!D97))</f>
        <v/>
      </c>
      <c r="E115" s="12" t="str">
        <f>IF(Blad1!E97="","",Blad1!E97)</f>
        <v/>
      </c>
      <c r="F115" s="12" t="str">
        <f>IF(Blad1!F97="","",Blad1!F97)</f>
        <v/>
      </c>
      <c r="G115" s="12" t="str">
        <f>IF(Blad1!G97="","",Blad1!G97)</f>
        <v/>
      </c>
      <c r="H115" s="12" t="str">
        <f>IF(Blad1!H97="","",Blad1!H97)</f>
        <v/>
      </c>
      <c r="I115" s="12" t="str">
        <f>IF(Blad1!I97="",IF(B115="","",IF(B115="geel","gas",IF(B115="grijs","telecom",IF(B115="groen","CAI",IF(B115="blauw","water",IF(B115="rood","elektra","")))))),Blad1!I97)</f>
        <v/>
      </c>
      <c r="J115" s="12" t="str">
        <f>IF(Blad1!J97="","",Blad1!J97)</f>
        <v/>
      </c>
      <c r="K115" s="12" t="str">
        <f>IF(Blad1!K97="","",Blad1!K97)</f>
        <v/>
      </c>
      <c r="L115" s="12" t="str">
        <f>IF(Blad1!L97="","",Blad1!L97)</f>
        <v/>
      </c>
      <c r="M115" s="12" t="str">
        <f>IF(Blad1!M97="","",Blad1!M97)</f>
        <v/>
      </c>
      <c r="N115" s="12" t="str">
        <f>IF(Blad1!N97="","",Blad1!N97)</f>
        <v/>
      </c>
      <c r="O115" s="12" t="str">
        <f>IF(Blad1!O97="","",Blad1!O97)</f>
        <v/>
      </c>
      <c r="P115" s="53"/>
      <c r="Q115" s="52" t="str">
        <f t="shared" si="21"/>
        <v>Vul gegevens in</v>
      </c>
      <c r="R115" s="50" t="str" cm="1">
        <f t="array" ref="R115">IF(Q115="","",IFERROR(INDEX(T115:AM115,MATCH(TRUE,T115:AM115&lt;&gt;"goed",0)),"goed"))</f>
        <v>Vul type in</v>
      </c>
      <c r="S115" s="42"/>
      <c r="T115" s="42" t="str">
        <f t="shared" si="22"/>
        <v>Vul type in</v>
      </c>
      <c r="U115" s="42" t="str">
        <f t="shared" si="23"/>
        <v>Vul kleur in</v>
      </c>
      <c r="V115" s="42" t="str">
        <f t="shared" si="24"/>
        <v>Vul aantal in</v>
      </c>
      <c r="W115" s="42" t="str">
        <f t="shared" si="25"/>
        <v>goed</v>
      </c>
      <c r="X115" s="42" t="str">
        <f t="shared" si="26"/>
        <v>goed</v>
      </c>
      <c r="Y115" s="42" t="str">
        <f t="shared" si="27"/>
        <v>Vul diameter in</v>
      </c>
      <c r="Z115" s="42" t="str">
        <f t="shared" si="28"/>
        <v>Vul R1 in</v>
      </c>
      <c r="AA115" s="42" t="str">
        <f t="shared" si="29"/>
        <v>Vul H1 in</v>
      </c>
      <c r="AB115" s="42" t="str">
        <f t="shared" si="30"/>
        <v>Vul R2 in</v>
      </c>
      <c r="AC115" s="42" t="str">
        <f t="shared" si="31"/>
        <v>Vul H2 in</v>
      </c>
      <c r="AD115" s="42" t="str">
        <f t="shared" si="32"/>
        <v>Vul nutsvoorziening in</v>
      </c>
      <c r="AE115" s="42" t="str">
        <f t="shared" si="33"/>
        <v>Nuts incorrect</v>
      </c>
      <c r="AF115" s="42" t="str">
        <f t="shared" si="34"/>
        <v>Vul A maat in</v>
      </c>
      <c r="AG115" s="42" t="str">
        <f t="shared" si="35"/>
        <v>Vul B/Sprongmaat in</v>
      </c>
      <c r="AH115" s="43" t="e">
        <f t="shared" si="36"/>
        <v>#VALUE!</v>
      </c>
      <c r="AI115" s="42" t="str">
        <f t="shared" si="37"/>
        <v>Vul C maat in</v>
      </c>
      <c r="AJ115" s="42" t="str">
        <f t="shared" si="38"/>
        <v>goed</v>
      </c>
      <c r="AK115" s="42" t="str">
        <f t="shared" si="39"/>
        <v>goed</v>
      </c>
      <c r="AL115" s="42" t="str">
        <f t="shared" si="40"/>
        <v>Vul uit 1 stuk in</v>
      </c>
      <c r="AM115" s="42" t="str">
        <f t="shared" si="41"/>
        <v>Vul trekkoord in</v>
      </c>
      <c r="AN115" s="15"/>
    </row>
    <row r="116" spans="1:40" ht="15" customHeight="1" x14ac:dyDescent="0.25">
      <c r="A116" s="11" t="str">
        <f>IF(Blad1!A98="","",Blad1!A98)</f>
        <v/>
      </c>
      <c r="B116" s="12" t="str">
        <f>IF(Blad1!B98="","",Blad1!B98)</f>
        <v/>
      </c>
      <c r="C116" s="12" t="str">
        <f>IF(Blad1!C98="","",Blad1!C98)</f>
        <v/>
      </c>
      <c r="D116" s="13" t="str">
        <f>IF(Blad1!D98="","",IF(ISNUMBER(SEARCH("ø",Blad1!D98)),Blad1!D98,"ø"&amp;Blad1!D98))</f>
        <v/>
      </c>
      <c r="E116" s="12" t="str">
        <f>IF(Blad1!E98="","",Blad1!E98)</f>
        <v/>
      </c>
      <c r="F116" s="12" t="str">
        <f>IF(Blad1!F98="","",Blad1!F98)</f>
        <v/>
      </c>
      <c r="G116" s="12" t="str">
        <f>IF(Blad1!G98="","",Blad1!G98)</f>
        <v/>
      </c>
      <c r="H116" s="12" t="str">
        <f>IF(Blad1!H98="","",Blad1!H98)</f>
        <v/>
      </c>
      <c r="I116" s="12" t="str">
        <f>IF(Blad1!I98="",IF(B116="","",IF(B116="geel","gas",IF(B116="grijs","telecom",IF(B116="groen","CAI",IF(B116="blauw","water",IF(B116="rood","elektra","")))))),Blad1!I98)</f>
        <v/>
      </c>
      <c r="J116" s="12" t="str">
        <f>IF(Blad1!J98="","",Blad1!J98)</f>
        <v/>
      </c>
      <c r="K116" s="12" t="str">
        <f>IF(Blad1!K98="","",Blad1!K98)</f>
        <v/>
      </c>
      <c r="L116" s="12" t="str">
        <f>IF(Blad1!L98="","",Blad1!L98)</f>
        <v/>
      </c>
      <c r="M116" s="12" t="str">
        <f>IF(Blad1!M98="","",Blad1!M98)</f>
        <v/>
      </c>
      <c r="N116" s="12" t="str">
        <f>IF(Blad1!N98="","",Blad1!N98)</f>
        <v/>
      </c>
      <c r="O116" s="12" t="str">
        <f>IF(Blad1!O98="","",Blad1!O98)</f>
        <v/>
      </c>
      <c r="P116" s="53"/>
      <c r="Q116" s="52" t="str">
        <f t="shared" si="21"/>
        <v>Vul gegevens in</v>
      </c>
      <c r="R116" s="50" t="str" cm="1">
        <f t="array" ref="R116">IF(Q116="","",IFERROR(INDEX(T116:AM116,MATCH(TRUE,T116:AM116&lt;&gt;"goed",0)),"goed"))</f>
        <v>Vul type in</v>
      </c>
      <c r="S116" s="42"/>
      <c r="T116" s="42" t="str">
        <f t="shared" si="22"/>
        <v>Vul type in</v>
      </c>
      <c r="U116" s="42" t="str">
        <f t="shared" si="23"/>
        <v>Vul kleur in</v>
      </c>
      <c r="V116" s="42" t="str">
        <f t="shared" si="24"/>
        <v>Vul aantal in</v>
      </c>
      <c r="W116" s="42" t="str">
        <f t="shared" si="25"/>
        <v>goed</v>
      </c>
      <c r="X116" s="42" t="str">
        <f t="shared" si="26"/>
        <v>goed</v>
      </c>
      <c r="Y116" s="42" t="str">
        <f t="shared" si="27"/>
        <v>Vul diameter in</v>
      </c>
      <c r="Z116" s="42" t="str">
        <f t="shared" si="28"/>
        <v>Vul R1 in</v>
      </c>
      <c r="AA116" s="42" t="str">
        <f t="shared" si="29"/>
        <v>Vul H1 in</v>
      </c>
      <c r="AB116" s="42" t="str">
        <f t="shared" si="30"/>
        <v>Vul R2 in</v>
      </c>
      <c r="AC116" s="42" t="str">
        <f t="shared" si="31"/>
        <v>Vul H2 in</v>
      </c>
      <c r="AD116" s="42" t="str">
        <f t="shared" si="32"/>
        <v>Vul nutsvoorziening in</v>
      </c>
      <c r="AE116" s="42" t="str">
        <f t="shared" si="33"/>
        <v>Nuts incorrect</v>
      </c>
      <c r="AF116" s="42" t="str">
        <f t="shared" si="34"/>
        <v>Vul A maat in</v>
      </c>
      <c r="AG116" s="42" t="str">
        <f t="shared" si="35"/>
        <v>Vul B/Sprongmaat in</v>
      </c>
      <c r="AH116" s="43" t="e">
        <f t="shared" si="36"/>
        <v>#VALUE!</v>
      </c>
      <c r="AI116" s="42" t="str">
        <f t="shared" si="37"/>
        <v>Vul C maat in</v>
      </c>
      <c r="AJ116" s="42" t="str">
        <f t="shared" si="38"/>
        <v>goed</v>
      </c>
      <c r="AK116" s="42" t="str">
        <f t="shared" si="39"/>
        <v>goed</v>
      </c>
      <c r="AL116" s="42" t="str">
        <f t="shared" si="40"/>
        <v>Vul uit 1 stuk in</v>
      </c>
      <c r="AM116" s="42" t="str">
        <f t="shared" si="41"/>
        <v>Vul trekkoord in</v>
      </c>
      <c r="AN116" s="15"/>
    </row>
    <row r="117" spans="1:40" ht="15" customHeight="1" x14ac:dyDescent="0.25">
      <c r="A117" s="11" t="str">
        <f>IF(Blad1!A99="","",Blad1!A99)</f>
        <v/>
      </c>
      <c r="B117" s="12" t="str">
        <f>IF(Blad1!B99="","",Blad1!B99)</f>
        <v/>
      </c>
      <c r="C117" s="12" t="str">
        <f>IF(Blad1!C99="","",Blad1!C99)</f>
        <v/>
      </c>
      <c r="D117" s="13" t="str">
        <f>IF(Blad1!D99="","",IF(ISNUMBER(SEARCH("ø",Blad1!D99)),Blad1!D99,"ø"&amp;Blad1!D99))</f>
        <v/>
      </c>
      <c r="E117" s="12" t="str">
        <f>IF(Blad1!E99="","",Blad1!E99)</f>
        <v/>
      </c>
      <c r="F117" s="12" t="str">
        <f>IF(Blad1!F99="","",Blad1!F99)</f>
        <v/>
      </c>
      <c r="G117" s="12" t="str">
        <f>IF(Blad1!G99="","",Blad1!G99)</f>
        <v/>
      </c>
      <c r="H117" s="12" t="str">
        <f>IF(Blad1!H99="","",Blad1!H99)</f>
        <v/>
      </c>
      <c r="I117" s="12" t="str">
        <f>IF(Blad1!I99="",IF(B117="","",IF(B117="geel","gas",IF(B117="grijs","telecom",IF(B117="groen","CAI",IF(B117="blauw","water",IF(B117="rood","elektra","")))))),Blad1!I99)</f>
        <v/>
      </c>
      <c r="J117" s="12" t="str">
        <f>IF(Blad1!J99="","",Blad1!J99)</f>
        <v/>
      </c>
      <c r="K117" s="12" t="str">
        <f>IF(Blad1!K99="","",Blad1!K99)</f>
        <v/>
      </c>
      <c r="L117" s="12" t="str">
        <f>IF(Blad1!L99="","",Blad1!L99)</f>
        <v/>
      </c>
      <c r="M117" s="12" t="str">
        <f>IF(Blad1!M99="","",Blad1!M99)</f>
        <v/>
      </c>
      <c r="N117" s="12" t="str">
        <f>IF(Blad1!N99="","",Blad1!N99)</f>
        <v/>
      </c>
      <c r="O117" s="12" t="str">
        <f>IF(Blad1!O99="","",Blad1!O99)</f>
        <v/>
      </c>
      <c r="P117" s="53"/>
      <c r="Q117" s="52" t="str">
        <f t="shared" si="21"/>
        <v>Vul gegevens in</v>
      </c>
      <c r="R117" s="50" t="str" cm="1">
        <f t="array" ref="R117">IF(Q117="","",IFERROR(INDEX(T117:AM117,MATCH(TRUE,T117:AM117&lt;&gt;"goed",0)),"goed"))</f>
        <v>Vul type in</v>
      </c>
      <c r="S117" s="42"/>
      <c r="T117" s="42" t="str">
        <f t="shared" si="22"/>
        <v>Vul type in</v>
      </c>
      <c r="U117" s="42" t="str">
        <f t="shared" si="23"/>
        <v>Vul kleur in</v>
      </c>
      <c r="V117" s="42" t="str">
        <f t="shared" si="24"/>
        <v>Vul aantal in</v>
      </c>
      <c r="W117" s="42" t="str">
        <f t="shared" si="25"/>
        <v>goed</v>
      </c>
      <c r="X117" s="42" t="str">
        <f t="shared" si="26"/>
        <v>goed</v>
      </c>
      <c r="Y117" s="42" t="str">
        <f t="shared" si="27"/>
        <v>Vul diameter in</v>
      </c>
      <c r="Z117" s="42" t="str">
        <f t="shared" si="28"/>
        <v>Vul R1 in</v>
      </c>
      <c r="AA117" s="42" t="str">
        <f t="shared" si="29"/>
        <v>Vul H1 in</v>
      </c>
      <c r="AB117" s="42" t="str">
        <f t="shared" si="30"/>
        <v>Vul R2 in</v>
      </c>
      <c r="AC117" s="42" t="str">
        <f t="shared" si="31"/>
        <v>Vul H2 in</v>
      </c>
      <c r="AD117" s="42" t="str">
        <f t="shared" si="32"/>
        <v>Vul nutsvoorziening in</v>
      </c>
      <c r="AE117" s="42" t="str">
        <f t="shared" si="33"/>
        <v>Nuts incorrect</v>
      </c>
      <c r="AF117" s="42" t="str">
        <f t="shared" si="34"/>
        <v>Vul A maat in</v>
      </c>
      <c r="AG117" s="42" t="str">
        <f t="shared" si="35"/>
        <v>Vul B/Sprongmaat in</v>
      </c>
      <c r="AH117" s="43" t="e">
        <f t="shared" si="36"/>
        <v>#VALUE!</v>
      </c>
      <c r="AI117" s="42" t="str">
        <f t="shared" si="37"/>
        <v>Vul C maat in</v>
      </c>
      <c r="AJ117" s="42" t="str">
        <f t="shared" si="38"/>
        <v>goed</v>
      </c>
      <c r="AK117" s="42" t="str">
        <f t="shared" si="39"/>
        <v>goed</v>
      </c>
      <c r="AL117" s="42" t="str">
        <f t="shared" si="40"/>
        <v>Vul uit 1 stuk in</v>
      </c>
      <c r="AM117" s="42" t="str">
        <f t="shared" si="41"/>
        <v>Vul trekkoord in</v>
      </c>
      <c r="AN117" s="15"/>
    </row>
    <row r="118" spans="1:40" ht="15" customHeight="1" x14ac:dyDescent="0.25">
      <c r="A118" s="11" t="str">
        <f>IF(Blad1!A100="","",Blad1!A100)</f>
        <v/>
      </c>
      <c r="B118" s="12" t="str">
        <f>IF(Blad1!B100="","",Blad1!B100)</f>
        <v/>
      </c>
      <c r="C118" s="12" t="str">
        <f>IF(Blad1!C100="","",Blad1!C100)</f>
        <v/>
      </c>
      <c r="D118" s="13" t="str">
        <f>IF(Blad1!D100="","",IF(ISNUMBER(SEARCH("ø",Blad1!D100)),Blad1!D100,"ø"&amp;Blad1!D100))</f>
        <v/>
      </c>
      <c r="E118" s="12" t="str">
        <f>IF(Blad1!E100="","",Blad1!E100)</f>
        <v/>
      </c>
      <c r="F118" s="12" t="str">
        <f>IF(Blad1!F100="","",Blad1!F100)</f>
        <v/>
      </c>
      <c r="G118" s="12" t="str">
        <f>IF(Blad1!G100="","",Blad1!G100)</f>
        <v/>
      </c>
      <c r="H118" s="12" t="str">
        <f>IF(Blad1!H100="","",Blad1!H100)</f>
        <v/>
      </c>
      <c r="I118" s="12" t="str">
        <f>IF(Blad1!I100="",IF(B118="","",IF(B118="geel","gas",IF(B118="grijs","telecom",IF(B118="groen","CAI",IF(B118="blauw","water",IF(B118="rood","elektra","")))))),Blad1!I100)</f>
        <v/>
      </c>
      <c r="J118" s="12" t="str">
        <f>IF(Blad1!J100="","",Blad1!J100)</f>
        <v/>
      </c>
      <c r="K118" s="12" t="str">
        <f>IF(Blad1!K100="","",Blad1!K100)</f>
        <v/>
      </c>
      <c r="L118" s="12" t="str">
        <f>IF(Blad1!L100="","",Blad1!L100)</f>
        <v/>
      </c>
      <c r="M118" s="12" t="str">
        <f>IF(Blad1!M100="","",Blad1!M100)</f>
        <v/>
      </c>
      <c r="N118" s="12" t="str">
        <f>IF(Blad1!N100="","",Blad1!N100)</f>
        <v/>
      </c>
      <c r="O118" s="12" t="str">
        <f>IF(Blad1!O100="","",Blad1!O100)</f>
        <v/>
      </c>
      <c r="P118" s="53"/>
      <c r="Q118" s="52" t="str">
        <f t="shared" si="21"/>
        <v>Vul gegevens in</v>
      </c>
      <c r="R118" s="50" t="str" cm="1">
        <f t="array" ref="R118">IF(Q118="","",IFERROR(INDEX(T118:AM118,MATCH(TRUE,T118:AM118&lt;&gt;"goed",0)),"goed"))</f>
        <v>Vul type in</v>
      </c>
      <c r="S118" s="42"/>
      <c r="T118" s="42" t="str">
        <f t="shared" si="22"/>
        <v>Vul type in</v>
      </c>
      <c r="U118" s="42" t="str">
        <f t="shared" si="23"/>
        <v>Vul kleur in</v>
      </c>
      <c r="V118" s="42" t="str">
        <f t="shared" si="24"/>
        <v>Vul aantal in</v>
      </c>
      <c r="W118" s="42" t="str">
        <f t="shared" si="25"/>
        <v>goed</v>
      </c>
      <c r="X118" s="42" t="str">
        <f t="shared" si="26"/>
        <v>goed</v>
      </c>
      <c r="Y118" s="42" t="str">
        <f t="shared" si="27"/>
        <v>Vul diameter in</v>
      </c>
      <c r="Z118" s="42" t="str">
        <f t="shared" si="28"/>
        <v>Vul R1 in</v>
      </c>
      <c r="AA118" s="42" t="str">
        <f t="shared" si="29"/>
        <v>Vul H1 in</v>
      </c>
      <c r="AB118" s="42" t="str">
        <f t="shared" si="30"/>
        <v>Vul R2 in</v>
      </c>
      <c r="AC118" s="42" t="str">
        <f t="shared" si="31"/>
        <v>Vul H2 in</v>
      </c>
      <c r="AD118" s="42" t="str">
        <f t="shared" si="32"/>
        <v>Vul nutsvoorziening in</v>
      </c>
      <c r="AE118" s="42" t="str">
        <f t="shared" si="33"/>
        <v>Nuts incorrect</v>
      </c>
      <c r="AF118" s="42" t="str">
        <f t="shared" si="34"/>
        <v>Vul A maat in</v>
      </c>
      <c r="AG118" s="42" t="str">
        <f t="shared" si="35"/>
        <v>Vul B/Sprongmaat in</v>
      </c>
      <c r="AH118" s="43" t="e">
        <f t="shared" si="36"/>
        <v>#VALUE!</v>
      </c>
      <c r="AI118" s="42" t="str">
        <f t="shared" si="37"/>
        <v>Vul C maat in</v>
      </c>
      <c r="AJ118" s="42" t="str">
        <f t="shared" si="38"/>
        <v>goed</v>
      </c>
      <c r="AK118" s="42" t="str">
        <f t="shared" si="39"/>
        <v>goed</v>
      </c>
      <c r="AL118" s="42" t="str">
        <f t="shared" si="40"/>
        <v>Vul uit 1 stuk in</v>
      </c>
      <c r="AM118" s="42" t="str">
        <f t="shared" si="41"/>
        <v>Vul trekkoord in</v>
      </c>
      <c r="AN118" s="15"/>
    </row>
    <row r="119" spans="1:40" ht="15" customHeight="1" x14ac:dyDescent="0.25">
      <c r="A119" s="11" t="str">
        <f>IF(Blad1!A101="","",Blad1!A101)</f>
        <v/>
      </c>
      <c r="B119" s="12" t="str">
        <f>IF(Blad1!B101="","",Blad1!B101)</f>
        <v/>
      </c>
      <c r="C119" s="12" t="str">
        <f>IF(Blad1!C101="","",Blad1!C101)</f>
        <v/>
      </c>
      <c r="D119" s="13" t="str">
        <f>IF(Blad1!D101="","",IF(ISNUMBER(SEARCH("ø",Blad1!D101)),Blad1!D101,"ø"&amp;Blad1!D101))</f>
        <v/>
      </c>
      <c r="E119" s="12" t="str">
        <f>IF(Blad1!E101="","",Blad1!E101)</f>
        <v/>
      </c>
      <c r="F119" s="12" t="str">
        <f>IF(Blad1!F101="","",Blad1!F101)</f>
        <v/>
      </c>
      <c r="G119" s="12" t="str">
        <f>IF(Blad1!G101="","",Blad1!G101)</f>
        <v/>
      </c>
      <c r="H119" s="12" t="str">
        <f>IF(Blad1!H101="","",Blad1!H101)</f>
        <v/>
      </c>
      <c r="I119" s="12" t="str">
        <f>IF(Blad1!I101="",IF(B119="","",IF(B119="geel","gas",IF(B119="grijs","telecom",IF(B119="groen","CAI",IF(B119="blauw","water",IF(B119="rood","elektra","")))))),Blad1!I101)</f>
        <v/>
      </c>
      <c r="J119" s="12" t="str">
        <f>IF(Blad1!J101="","",Blad1!J101)</f>
        <v/>
      </c>
      <c r="K119" s="12" t="str">
        <f>IF(Blad1!K101="","",Blad1!K101)</f>
        <v/>
      </c>
      <c r="L119" s="12" t="str">
        <f>IF(Blad1!L101="","",Blad1!L101)</f>
        <v/>
      </c>
      <c r="M119" s="12" t="str">
        <f>IF(Blad1!M101="","",Blad1!M101)</f>
        <v/>
      </c>
      <c r="N119" s="12" t="str">
        <f>IF(Blad1!N101="","",Blad1!N101)</f>
        <v/>
      </c>
      <c r="O119" s="12" t="str">
        <f>IF(Blad1!O101="","",Blad1!O101)</f>
        <v/>
      </c>
      <c r="P119" s="53"/>
      <c r="Q119" s="52" t="str">
        <f t="shared" si="21"/>
        <v>Vul gegevens in</v>
      </c>
      <c r="R119" s="50" t="str" cm="1">
        <f t="array" ref="R119">IF(Q119="","",IFERROR(INDEX(T119:AM119,MATCH(TRUE,T119:AM119&lt;&gt;"goed",0)),"goed"))</f>
        <v>Vul type in</v>
      </c>
      <c r="S119" s="42"/>
      <c r="T119" s="42" t="str">
        <f t="shared" si="22"/>
        <v>Vul type in</v>
      </c>
      <c r="U119" s="42" t="str">
        <f t="shared" si="23"/>
        <v>Vul kleur in</v>
      </c>
      <c r="V119" s="42" t="str">
        <f t="shared" si="24"/>
        <v>Vul aantal in</v>
      </c>
      <c r="W119" s="42" t="str">
        <f t="shared" si="25"/>
        <v>goed</v>
      </c>
      <c r="X119" s="42" t="str">
        <f t="shared" si="26"/>
        <v>goed</v>
      </c>
      <c r="Y119" s="42" t="str">
        <f t="shared" si="27"/>
        <v>Vul diameter in</v>
      </c>
      <c r="Z119" s="42" t="str">
        <f t="shared" si="28"/>
        <v>Vul R1 in</v>
      </c>
      <c r="AA119" s="42" t="str">
        <f t="shared" si="29"/>
        <v>Vul H1 in</v>
      </c>
      <c r="AB119" s="42" t="str">
        <f t="shared" si="30"/>
        <v>Vul R2 in</v>
      </c>
      <c r="AC119" s="42" t="str">
        <f t="shared" si="31"/>
        <v>Vul H2 in</v>
      </c>
      <c r="AD119" s="42" t="str">
        <f t="shared" si="32"/>
        <v>Vul nutsvoorziening in</v>
      </c>
      <c r="AE119" s="42" t="str">
        <f t="shared" si="33"/>
        <v>Nuts incorrect</v>
      </c>
      <c r="AF119" s="42" t="str">
        <f t="shared" si="34"/>
        <v>Vul A maat in</v>
      </c>
      <c r="AG119" s="42" t="str">
        <f t="shared" si="35"/>
        <v>Vul B/Sprongmaat in</v>
      </c>
      <c r="AH119" s="43" t="e">
        <f t="shared" si="36"/>
        <v>#VALUE!</v>
      </c>
      <c r="AI119" s="42" t="str">
        <f t="shared" si="37"/>
        <v>Vul C maat in</v>
      </c>
      <c r="AJ119" s="42" t="str">
        <f t="shared" si="38"/>
        <v>goed</v>
      </c>
      <c r="AK119" s="42" t="str">
        <f t="shared" si="39"/>
        <v>goed</v>
      </c>
      <c r="AL119" s="42" t="str">
        <f t="shared" si="40"/>
        <v>Vul uit 1 stuk in</v>
      </c>
      <c r="AM119" s="42" t="str">
        <f t="shared" si="41"/>
        <v>Vul trekkoord in</v>
      </c>
      <c r="AN119" s="15"/>
    </row>
    <row r="120" spans="1:40" ht="15" customHeight="1" x14ac:dyDescent="0.25">
      <c r="A120" s="11" t="str">
        <f>IF(Blad1!A102="","",Blad1!A102)</f>
        <v/>
      </c>
      <c r="B120" s="12" t="str">
        <f>IF(Blad1!B102="","",Blad1!B102)</f>
        <v/>
      </c>
      <c r="C120" s="12" t="str">
        <f>IF(Blad1!C102="","",Blad1!C102)</f>
        <v/>
      </c>
      <c r="D120" s="13" t="str">
        <f>IF(Blad1!D102="","",IF(ISNUMBER(SEARCH("ø",Blad1!D102)),Blad1!D102,"ø"&amp;Blad1!D102))</f>
        <v/>
      </c>
      <c r="E120" s="12" t="str">
        <f>IF(Blad1!E102="","",Blad1!E102)</f>
        <v/>
      </c>
      <c r="F120" s="12" t="str">
        <f>IF(Blad1!F102="","",Blad1!F102)</f>
        <v/>
      </c>
      <c r="G120" s="12" t="str">
        <f>IF(Blad1!G102="","",Blad1!G102)</f>
        <v/>
      </c>
      <c r="H120" s="12" t="str">
        <f>IF(Blad1!H102="","",Blad1!H102)</f>
        <v/>
      </c>
      <c r="I120" s="12" t="str">
        <f>IF(Blad1!I102="",IF(B120="","",IF(B120="geel","gas",IF(B120="grijs","telecom",IF(B120="groen","CAI",IF(B120="blauw","water",IF(B120="rood","elektra","")))))),Blad1!I102)</f>
        <v/>
      </c>
      <c r="J120" s="12" t="str">
        <f>IF(Blad1!J102="","",Blad1!J102)</f>
        <v/>
      </c>
      <c r="K120" s="12" t="str">
        <f>IF(Blad1!K102="","",Blad1!K102)</f>
        <v/>
      </c>
      <c r="L120" s="12" t="str">
        <f>IF(Blad1!L102="","",Blad1!L102)</f>
        <v/>
      </c>
      <c r="M120" s="12" t="str">
        <f>IF(Blad1!M102="","",Blad1!M102)</f>
        <v/>
      </c>
      <c r="N120" s="12" t="str">
        <f>IF(Blad1!N102="","",Blad1!N102)</f>
        <v/>
      </c>
      <c r="O120" s="12" t="str">
        <f>IF(Blad1!O102="","",Blad1!O102)</f>
        <v/>
      </c>
      <c r="P120" s="53"/>
      <c r="Q120" s="52" t="str">
        <f t="shared" si="21"/>
        <v>Vul gegevens in</v>
      </c>
      <c r="R120" s="50" t="str" cm="1">
        <f t="array" ref="R120">IF(Q120="","",IFERROR(INDEX(T120:AM120,MATCH(TRUE,T120:AM120&lt;&gt;"goed",0)),"goed"))</f>
        <v>Vul type in</v>
      </c>
      <c r="S120" s="42"/>
      <c r="T120" s="42" t="str">
        <f t="shared" si="22"/>
        <v>Vul type in</v>
      </c>
      <c r="U120" s="42" t="str">
        <f t="shared" si="23"/>
        <v>Vul kleur in</v>
      </c>
      <c r="V120" s="42" t="str">
        <f t="shared" si="24"/>
        <v>Vul aantal in</v>
      </c>
      <c r="W120" s="42" t="str">
        <f t="shared" si="25"/>
        <v>goed</v>
      </c>
      <c r="X120" s="42" t="str">
        <f t="shared" si="26"/>
        <v>goed</v>
      </c>
      <c r="Y120" s="42" t="str">
        <f t="shared" si="27"/>
        <v>Vul diameter in</v>
      </c>
      <c r="Z120" s="42" t="str">
        <f t="shared" si="28"/>
        <v>Vul R1 in</v>
      </c>
      <c r="AA120" s="42" t="str">
        <f t="shared" si="29"/>
        <v>Vul H1 in</v>
      </c>
      <c r="AB120" s="42" t="str">
        <f t="shared" si="30"/>
        <v>Vul R2 in</v>
      </c>
      <c r="AC120" s="42" t="str">
        <f t="shared" si="31"/>
        <v>Vul H2 in</v>
      </c>
      <c r="AD120" s="42" t="str">
        <f t="shared" si="32"/>
        <v>Vul nutsvoorziening in</v>
      </c>
      <c r="AE120" s="42" t="str">
        <f t="shared" si="33"/>
        <v>Nuts incorrect</v>
      </c>
      <c r="AF120" s="42" t="str">
        <f t="shared" si="34"/>
        <v>Vul A maat in</v>
      </c>
      <c r="AG120" s="42" t="str">
        <f t="shared" si="35"/>
        <v>Vul B/Sprongmaat in</v>
      </c>
      <c r="AH120" s="43" t="e">
        <f t="shared" si="36"/>
        <v>#VALUE!</v>
      </c>
      <c r="AI120" s="42" t="str">
        <f t="shared" si="37"/>
        <v>Vul C maat in</v>
      </c>
      <c r="AJ120" s="42" t="str">
        <f t="shared" si="38"/>
        <v>goed</v>
      </c>
      <c r="AK120" s="42" t="str">
        <f t="shared" si="39"/>
        <v>goed</v>
      </c>
      <c r="AL120" s="42" t="str">
        <f t="shared" si="40"/>
        <v>Vul uit 1 stuk in</v>
      </c>
      <c r="AM120" s="42" t="str">
        <f t="shared" si="41"/>
        <v>Vul trekkoord in</v>
      </c>
      <c r="AN120" s="15"/>
    </row>
    <row r="121" spans="1:40" ht="15" customHeight="1" x14ac:dyDescent="0.25">
      <c r="A121" s="11" t="str">
        <f>IF(Blad1!A103="","",Blad1!A103)</f>
        <v/>
      </c>
      <c r="B121" s="12" t="str">
        <f>IF(Blad1!B103="","",Blad1!B103)</f>
        <v/>
      </c>
      <c r="C121" s="12" t="str">
        <f>IF(Blad1!C103="","",Blad1!C103)</f>
        <v/>
      </c>
      <c r="D121" s="13" t="str">
        <f>IF(Blad1!D103="","",IF(ISNUMBER(SEARCH("ø",Blad1!D103)),Blad1!D103,"ø"&amp;Blad1!D103))</f>
        <v/>
      </c>
      <c r="E121" s="12" t="str">
        <f>IF(Blad1!E103="","",Blad1!E103)</f>
        <v/>
      </c>
      <c r="F121" s="12" t="str">
        <f>IF(Blad1!F103="","",Blad1!F103)</f>
        <v/>
      </c>
      <c r="G121" s="12" t="str">
        <f>IF(Blad1!G103="","",Blad1!G103)</f>
        <v/>
      </c>
      <c r="H121" s="12" t="str">
        <f>IF(Blad1!H103="","",Blad1!H103)</f>
        <v/>
      </c>
      <c r="I121" s="12" t="str">
        <f>IF(Blad1!I103="",IF(B121="","",IF(B121="geel","gas",IF(B121="grijs","telecom",IF(B121="groen","CAI",IF(B121="blauw","water",IF(B121="rood","elektra","")))))),Blad1!I103)</f>
        <v/>
      </c>
      <c r="J121" s="12" t="str">
        <f>IF(Blad1!J103="","",Blad1!J103)</f>
        <v/>
      </c>
      <c r="K121" s="12" t="str">
        <f>IF(Blad1!K103="","",Blad1!K103)</f>
        <v/>
      </c>
      <c r="L121" s="12" t="str">
        <f>IF(Blad1!L103="","",Blad1!L103)</f>
        <v/>
      </c>
      <c r="M121" s="12" t="str">
        <f>IF(Blad1!M103="","",Blad1!M103)</f>
        <v/>
      </c>
      <c r="N121" s="12" t="str">
        <f>IF(Blad1!N103="","",Blad1!N103)</f>
        <v/>
      </c>
      <c r="O121" s="12" t="str">
        <f>IF(Blad1!O103="","",Blad1!O103)</f>
        <v/>
      </c>
      <c r="P121" s="53"/>
      <c r="Q121" s="52" t="str">
        <f t="shared" si="21"/>
        <v>Vul gegevens in</v>
      </c>
      <c r="R121" s="50" t="str" cm="1">
        <f t="array" ref="R121">IF(Q121="","",IFERROR(INDEX(T121:AM121,MATCH(TRUE,T121:AM121&lt;&gt;"goed",0)),"goed"))</f>
        <v>Vul type in</v>
      </c>
      <c r="S121" s="42"/>
      <c r="T121" s="42" t="str">
        <f t="shared" si="22"/>
        <v>Vul type in</v>
      </c>
      <c r="U121" s="42" t="str">
        <f t="shared" si="23"/>
        <v>Vul kleur in</v>
      </c>
      <c r="V121" s="42" t="str">
        <f t="shared" si="24"/>
        <v>Vul aantal in</v>
      </c>
      <c r="W121" s="42" t="str">
        <f t="shared" si="25"/>
        <v>goed</v>
      </c>
      <c r="X121" s="42" t="str">
        <f t="shared" si="26"/>
        <v>goed</v>
      </c>
      <c r="Y121" s="42" t="str">
        <f t="shared" si="27"/>
        <v>Vul diameter in</v>
      </c>
      <c r="Z121" s="42" t="str">
        <f t="shared" si="28"/>
        <v>Vul R1 in</v>
      </c>
      <c r="AA121" s="42" t="str">
        <f t="shared" si="29"/>
        <v>Vul H1 in</v>
      </c>
      <c r="AB121" s="42" t="str">
        <f t="shared" si="30"/>
        <v>Vul R2 in</v>
      </c>
      <c r="AC121" s="42" t="str">
        <f t="shared" si="31"/>
        <v>Vul H2 in</v>
      </c>
      <c r="AD121" s="42" t="str">
        <f t="shared" si="32"/>
        <v>Vul nutsvoorziening in</v>
      </c>
      <c r="AE121" s="42" t="str">
        <f t="shared" si="33"/>
        <v>Nuts incorrect</v>
      </c>
      <c r="AF121" s="42" t="str">
        <f t="shared" si="34"/>
        <v>Vul A maat in</v>
      </c>
      <c r="AG121" s="42" t="str">
        <f t="shared" si="35"/>
        <v>Vul B/Sprongmaat in</v>
      </c>
      <c r="AH121" s="43" t="e">
        <f t="shared" si="36"/>
        <v>#VALUE!</v>
      </c>
      <c r="AI121" s="42" t="str">
        <f t="shared" si="37"/>
        <v>Vul C maat in</v>
      </c>
      <c r="AJ121" s="42" t="str">
        <f t="shared" si="38"/>
        <v>goed</v>
      </c>
      <c r="AK121" s="42" t="str">
        <f t="shared" si="39"/>
        <v>goed</v>
      </c>
      <c r="AL121" s="42" t="str">
        <f t="shared" si="40"/>
        <v>Vul uit 1 stuk in</v>
      </c>
      <c r="AM121" s="42" t="str">
        <f t="shared" si="41"/>
        <v>Vul trekkoord in</v>
      </c>
      <c r="AN121" s="15"/>
    </row>
    <row r="122" spans="1:40" ht="15" customHeight="1" x14ac:dyDescent="0.25">
      <c r="A122" s="11" t="str">
        <f>IF(Blad1!A104="","",Blad1!A104)</f>
        <v/>
      </c>
      <c r="B122" s="12" t="str">
        <f>IF(Blad1!B104="","",Blad1!B104)</f>
        <v/>
      </c>
      <c r="C122" s="12" t="str">
        <f>IF(Blad1!C104="","",Blad1!C104)</f>
        <v/>
      </c>
      <c r="D122" s="13" t="str">
        <f>IF(Blad1!D104="","",IF(ISNUMBER(SEARCH("ø",Blad1!D104)),Blad1!D104,"ø"&amp;Blad1!D104))</f>
        <v/>
      </c>
      <c r="E122" s="12" t="str">
        <f>IF(Blad1!E104="","",Blad1!E104)</f>
        <v/>
      </c>
      <c r="F122" s="12" t="str">
        <f>IF(Blad1!F104="","",Blad1!F104)</f>
        <v/>
      </c>
      <c r="G122" s="12" t="str">
        <f>IF(Blad1!G104="","",Blad1!G104)</f>
        <v/>
      </c>
      <c r="H122" s="12" t="str">
        <f>IF(Blad1!H104="","",Blad1!H104)</f>
        <v/>
      </c>
      <c r="I122" s="12" t="str">
        <f>IF(Blad1!I104="",IF(B122="","",IF(B122="geel","gas",IF(B122="grijs","telecom",IF(B122="groen","CAI",IF(B122="blauw","water",IF(B122="rood","elektra","")))))),Blad1!I104)</f>
        <v/>
      </c>
      <c r="J122" s="12" t="str">
        <f>IF(Blad1!J104="","",Blad1!J104)</f>
        <v/>
      </c>
      <c r="K122" s="12" t="str">
        <f>IF(Blad1!K104="","",Blad1!K104)</f>
        <v/>
      </c>
      <c r="L122" s="12" t="str">
        <f>IF(Blad1!L104="","",Blad1!L104)</f>
        <v/>
      </c>
      <c r="M122" s="12" t="str">
        <f>IF(Blad1!M104="","",Blad1!M104)</f>
        <v/>
      </c>
      <c r="N122" s="12" t="str">
        <f>IF(Blad1!N104="","",Blad1!N104)</f>
        <v/>
      </c>
      <c r="O122" s="12" t="str">
        <f>IF(Blad1!O104="","",Blad1!O104)</f>
        <v/>
      </c>
      <c r="P122" s="53"/>
      <c r="Q122" s="52" t="str">
        <f t="shared" si="21"/>
        <v>Vul gegevens in</v>
      </c>
      <c r="R122" s="50" t="str" cm="1">
        <f t="array" ref="R122">IF(Q122="","",IFERROR(INDEX(T122:AM122,MATCH(TRUE,T122:AM122&lt;&gt;"goed",0)),"goed"))</f>
        <v>Vul type in</v>
      </c>
      <c r="S122" s="42"/>
      <c r="T122" s="42" t="str">
        <f t="shared" si="22"/>
        <v>Vul type in</v>
      </c>
      <c r="U122" s="42" t="str">
        <f t="shared" si="23"/>
        <v>Vul kleur in</v>
      </c>
      <c r="V122" s="42" t="str">
        <f t="shared" si="24"/>
        <v>Vul aantal in</v>
      </c>
      <c r="W122" s="42" t="str">
        <f t="shared" si="25"/>
        <v>goed</v>
      </c>
      <c r="X122" s="42" t="str">
        <f t="shared" si="26"/>
        <v>goed</v>
      </c>
      <c r="Y122" s="42" t="str">
        <f t="shared" si="27"/>
        <v>Vul diameter in</v>
      </c>
      <c r="Z122" s="42" t="str">
        <f t="shared" si="28"/>
        <v>Vul R1 in</v>
      </c>
      <c r="AA122" s="42" t="str">
        <f t="shared" si="29"/>
        <v>Vul H1 in</v>
      </c>
      <c r="AB122" s="42" t="str">
        <f t="shared" si="30"/>
        <v>Vul R2 in</v>
      </c>
      <c r="AC122" s="42" t="str">
        <f t="shared" si="31"/>
        <v>Vul H2 in</v>
      </c>
      <c r="AD122" s="42" t="str">
        <f t="shared" si="32"/>
        <v>Vul nutsvoorziening in</v>
      </c>
      <c r="AE122" s="42" t="str">
        <f t="shared" si="33"/>
        <v>Nuts incorrect</v>
      </c>
      <c r="AF122" s="42" t="str">
        <f t="shared" si="34"/>
        <v>Vul A maat in</v>
      </c>
      <c r="AG122" s="42" t="str">
        <f t="shared" si="35"/>
        <v>Vul B/Sprongmaat in</v>
      </c>
      <c r="AH122" s="43" t="e">
        <f t="shared" si="36"/>
        <v>#VALUE!</v>
      </c>
      <c r="AI122" s="42" t="str">
        <f t="shared" si="37"/>
        <v>Vul C maat in</v>
      </c>
      <c r="AJ122" s="42" t="str">
        <f t="shared" si="38"/>
        <v>goed</v>
      </c>
      <c r="AK122" s="42" t="str">
        <f t="shared" si="39"/>
        <v>goed</v>
      </c>
      <c r="AL122" s="42" t="str">
        <f t="shared" si="40"/>
        <v>Vul uit 1 stuk in</v>
      </c>
      <c r="AM122" s="42" t="str">
        <f t="shared" si="41"/>
        <v>Vul trekkoord in</v>
      </c>
      <c r="AN122" s="15"/>
    </row>
    <row r="123" spans="1:40" ht="15" customHeight="1" x14ac:dyDescent="0.25">
      <c r="A123" s="11" t="str">
        <f>IF(Blad1!A105="","",Blad1!A105)</f>
        <v/>
      </c>
      <c r="B123" s="12" t="str">
        <f>IF(Blad1!B105="","",Blad1!B105)</f>
        <v/>
      </c>
      <c r="C123" s="12" t="str">
        <f>IF(Blad1!C105="","",Blad1!C105)</f>
        <v/>
      </c>
      <c r="D123" s="13" t="str">
        <f>IF(Blad1!D105="","",IF(ISNUMBER(SEARCH("ø",Blad1!D105)),Blad1!D105,"ø"&amp;Blad1!D105))</f>
        <v/>
      </c>
      <c r="E123" s="12" t="str">
        <f>IF(Blad1!E105="","",Blad1!E105)</f>
        <v/>
      </c>
      <c r="F123" s="12" t="str">
        <f>IF(Blad1!F105="","",Blad1!F105)</f>
        <v/>
      </c>
      <c r="G123" s="12" t="str">
        <f>IF(Blad1!G105="","",Blad1!G105)</f>
        <v/>
      </c>
      <c r="H123" s="12" t="str">
        <f>IF(Blad1!H105="","",Blad1!H105)</f>
        <v/>
      </c>
      <c r="I123" s="12" t="str">
        <f>IF(Blad1!I105="",IF(B123="","",IF(B123="geel","gas",IF(B123="grijs","telecom",IF(B123="groen","CAI",IF(B123="blauw","water",IF(B123="rood","elektra","")))))),Blad1!I105)</f>
        <v/>
      </c>
      <c r="J123" s="12" t="str">
        <f>IF(Blad1!J105="","",Blad1!J105)</f>
        <v/>
      </c>
      <c r="K123" s="12" t="str">
        <f>IF(Blad1!K105="","",Blad1!K105)</f>
        <v/>
      </c>
      <c r="L123" s="12" t="str">
        <f>IF(Blad1!L105="","",Blad1!L105)</f>
        <v/>
      </c>
      <c r="M123" s="12" t="str">
        <f>IF(Blad1!M105="","",Blad1!M105)</f>
        <v/>
      </c>
      <c r="N123" s="12" t="str">
        <f>IF(Blad1!N105="","",Blad1!N105)</f>
        <v/>
      </c>
      <c r="O123" s="12" t="str">
        <f>IF(Blad1!O105="","",Blad1!O105)</f>
        <v/>
      </c>
      <c r="P123" s="53"/>
      <c r="Q123" s="52" t="str">
        <f t="shared" si="21"/>
        <v>Vul gegevens in</v>
      </c>
      <c r="R123" s="50" t="str" cm="1">
        <f t="array" ref="R123">IF(Q123="","",IFERROR(INDEX(T123:AM123,MATCH(TRUE,T123:AM123&lt;&gt;"goed",0)),"goed"))</f>
        <v>Vul type in</v>
      </c>
      <c r="S123" s="42"/>
      <c r="T123" s="42" t="str">
        <f t="shared" si="22"/>
        <v>Vul type in</v>
      </c>
      <c r="U123" s="42" t="str">
        <f t="shared" si="23"/>
        <v>Vul kleur in</v>
      </c>
      <c r="V123" s="42" t="str">
        <f t="shared" si="24"/>
        <v>Vul aantal in</v>
      </c>
      <c r="W123" s="42" t="str">
        <f t="shared" si="25"/>
        <v>goed</v>
      </c>
      <c r="X123" s="42" t="str">
        <f t="shared" si="26"/>
        <v>goed</v>
      </c>
      <c r="Y123" s="42" t="str">
        <f t="shared" si="27"/>
        <v>Vul diameter in</v>
      </c>
      <c r="Z123" s="42" t="str">
        <f t="shared" si="28"/>
        <v>Vul R1 in</v>
      </c>
      <c r="AA123" s="42" t="str">
        <f t="shared" si="29"/>
        <v>Vul H1 in</v>
      </c>
      <c r="AB123" s="42" t="str">
        <f t="shared" si="30"/>
        <v>Vul R2 in</v>
      </c>
      <c r="AC123" s="42" t="str">
        <f t="shared" si="31"/>
        <v>Vul H2 in</v>
      </c>
      <c r="AD123" s="42" t="str">
        <f t="shared" si="32"/>
        <v>Vul nutsvoorziening in</v>
      </c>
      <c r="AE123" s="42" t="str">
        <f t="shared" si="33"/>
        <v>Nuts incorrect</v>
      </c>
      <c r="AF123" s="42" t="str">
        <f t="shared" si="34"/>
        <v>Vul A maat in</v>
      </c>
      <c r="AG123" s="42" t="str">
        <f t="shared" si="35"/>
        <v>Vul B/Sprongmaat in</v>
      </c>
      <c r="AH123" s="43" t="e">
        <f t="shared" si="36"/>
        <v>#VALUE!</v>
      </c>
      <c r="AI123" s="42" t="str">
        <f t="shared" si="37"/>
        <v>Vul C maat in</v>
      </c>
      <c r="AJ123" s="42" t="str">
        <f t="shared" si="38"/>
        <v>goed</v>
      </c>
      <c r="AK123" s="42" t="str">
        <f t="shared" si="39"/>
        <v>goed</v>
      </c>
      <c r="AL123" s="42" t="str">
        <f t="shared" si="40"/>
        <v>Vul uit 1 stuk in</v>
      </c>
      <c r="AM123" s="42" t="str">
        <f t="shared" si="41"/>
        <v>Vul trekkoord in</v>
      </c>
      <c r="AN123" s="15"/>
    </row>
    <row r="124" spans="1:40" ht="15" customHeight="1" x14ac:dyDescent="0.25">
      <c r="A124" s="11" t="str">
        <f>IF(Blad1!A106="","",Blad1!A106)</f>
        <v/>
      </c>
      <c r="B124" s="12" t="str">
        <f>IF(Blad1!B106="","",Blad1!B106)</f>
        <v/>
      </c>
      <c r="C124" s="12" t="str">
        <f>IF(Blad1!C106="","",Blad1!C106)</f>
        <v/>
      </c>
      <c r="D124" s="13" t="str">
        <f>IF(Blad1!D106="","",IF(ISNUMBER(SEARCH("ø",Blad1!D106)),Blad1!D106,"ø"&amp;Blad1!D106))</f>
        <v/>
      </c>
      <c r="E124" s="12" t="str">
        <f>IF(Blad1!E106="","",Blad1!E106)</f>
        <v/>
      </c>
      <c r="F124" s="12" t="str">
        <f>IF(Blad1!F106="","",Blad1!F106)</f>
        <v/>
      </c>
      <c r="G124" s="12" t="str">
        <f>IF(Blad1!G106="","",Blad1!G106)</f>
        <v/>
      </c>
      <c r="H124" s="12" t="str">
        <f>IF(Blad1!H106="","",Blad1!H106)</f>
        <v/>
      </c>
      <c r="I124" s="12" t="str">
        <f>IF(Blad1!I106="",IF(B124="","",IF(B124="geel","gas",IF(B124="grijs","telecom",IF(B124="groen","CAI",IF(B124="blauw","water",IF(B124="rood","elektra","")))))),Blad1!I106)</f>
        <v/>
      </c>
      <c r="J124" s="12" t="str">
        <f>IF(Blad1!J106="","",Blad1!J106)</f>
        <v/>
      </c>
      <c r="K124" s="12" t="str">
        <f>IF(Blad1!K106="","",Blad1!K106)</f>
        <v/>
      </c>
      <c r="L124" s="12" t="str">
        <f>IF(Blad1!L106="","",Blad1!L106)</f>
        <v/>
      </c>
      <c r="M124" s="12" t="str">
        <f>IF(Blad1!M106="","",Blad1!M106)</f>
        <v/>
      </c>
      <c r="N124" s="12" t="str">
        <f>IF(Blad1!N106="","",Blad1!N106)</f>
        <v/>
      </c>
      <c r="O124" s="12" t="str">
        <f>IF(Blad1!O106="","",Blad1!O106)</f>
        <v/>
      </c>
      <c r="P124" s="53"/>
      <c r="Q124" s="52" t="str">
        <f t="shared" si="21"/>
        <v>Vul gegevens in</v>
      </c>
      <c r="R124" s="50" t="str" cm="1">
        <f t="array" ref="R124">IF(Q124="","",IFERROR(INDEX(T124:AM124,MATCH(TRUE,T124:AM124&lt;&gt;"goed",0)),"goed"))</f>
        <v>Vul type in</v>
      </c>
      <c r="S124" s="42"/>
      <c r="T124" s="42" t="str">
        <f t="shared" si="22"/>
        <v>Vul type in</v>
      </c>
      <c r="U124" s="42" t="str">
        <f t="shared" si="23"/>
        <v>Vul kleur in</v>
      </c>
      <c r="V124" s="42" t="str">
        <f t="shared" si="24"/>
        <v>Vul aantal in</v>
      </c>
      <c r="W124" s="42" t="str">
        <f t="shared" si="25"/>
        <v>goed</v>
      </c>
      <c r="X124" s="42" t="str">
        <f t="shared" si="26"/>
        <v>goed</v>
      </c>
      <c r="Y124" s="42" t="str">
        <f t="shared" si="27"/>
        <v>Vul diameter in</v>
      </c>
      <c r="Z124" s="42" t="str">
        <f t="shared" si="28"/>
        <v>Vul R1 in</v>
      </c>
      <c r="AA124" s="42" t="str">
        <f t="shared" si="29"/>
        <v>Vul H1 in</v>
      </c>
      <c r="AB124" s="42" t="str">
        <f t="shared" si="30"/>
        <v>Vul R2 in</v>
      </c>
      <c r="AC124" s="42" t="str">
        <f t="shared" si="31"/>
        <v>Vul H2 in</v>
      </c>
      <c r="AD124" s="42" t="str">
        <f t="shared" si="32"/>
        <v>Vul nutsvoorziening in</v>
      </c>
      <c r="AE124" s="42" t="str">
        <f t="shared" si="33"/>
        <v>Nuts incorrect</v>
      </c>
      <c r="AF124" s="42" t="str">
        <f t="shared" si="34"/>
        <v>Vul A maat in</v>
      </c>
      <c r="AG124" s="42" t="str">
        <f t="shared" si="35"/>
        <v>Vul B/Sprongmaat in</v>
      </c>
      <c r="AH124" s="43" t="e">
        <f t="shared" si="36"/>
        <v>#VALUE!</v>
      </c>
      <c r="AI124" s="42" t="str">
        <f t="shared" si="37"/>
        <v>Vul C maat in</v>
      </c>
      <c r="AJ124" s="42" t="str">
        <f t="shared" si="38"/>
        <v>goed</v>
      </c>
      <c r="AK124" s="42" t="str">
        <f t="shared" si="39"/>
        <v>goed</v>
      </c>
      <c r="AL124" s="42" t="str">
        <f t="shared" si="40"/>
        <v>Vul uit 1 stuk in</v>
      </c>
      <c r="AM124" s="42" t="str">
        <f t="shared" si="41"/>
        <v>Vul trekkoord in</v>
      </c>
      <c r="AN124" s="15"/>
    </row>
    <row r="125" spans="1:40" ht="15" customHeight="1" x14ac:dyDescent="0.25">
      <c r="A125" s="11" t="str">
        <f>IF(Blad1!A107="","",Blad1!A107)</f>
        <v/>
      </c>
      <c r="B125" s="12" t="str">
        <f>IF(Blad1!B107="","",Blad1!B107)</f>
        <v/>
      </c>
      <c r="C125" s="12" t="str">
        <f>IF(Blad1!C107="","",Blad1!C107)</f>
        <v/>
      </c>
      <c r="D125" s="13" t="str">
        <f>IF(Blad1!D107="","",IF(ISNUMBER(SEARCH("ø",Blad1!D107)),Blad1!D107,"ø"&amp;Blad1!D107))</f>
        <v/>
      </c>
      <c r="E125" s="12" t="str">
        <f>IF(Blad1!E107="","",Blad1!E107)</f>
        <v/>
      </c>
      <c r="F125" s="12" t="str">
        <f>IF(Blad1!F107="","",Blad1!F107)</f>
        <v/>
      </c>
      <c r="G125" s="12" t="str">
        <f>IF(Blad1!G107="","",Blad1!G107)</f>
        <v/>
      </c>
      <c r="H125" s="12" t="str">
        <f>IF(Blad1!H107="","",Blad1!H107)</f>
        <v/>
      </c>
      <c r="I125" s="12" t="str">
        <f>IF(Blad1!I107="",IF(B125="","",IF(B125="geel","gas",IF(B125="grijs","telecom",IF(B125="groen","CAI",IF(B125="blauw","water",IF(B125="rood","elektra","")))))),Blad1!I107)</f>
        <v/>
      </c>
      <c r="J125" s="12" t="str">
        <f>IF(Blad1!J107="","",Blad1!J107)</f>
        <v/>
      </c>
      <c r="K125" s="12" t="str">
        <f>IF(Blad1!K107="","",Blad1!K107)</f>
        <v/>
      </c>
      <c r="L125" s="12" t="str">
        <f>IF(Blad1!L107="","",Blad1!L107)</f>
        <v/>
      </c>
      <c r="M125" s="12" t="str">
        <f>IF(Blad1!M107="","",Blad1!M107)</f>
        <v/>
      </c>
      <c r="N125" s="12" t="str">
        <f>IF(Blad1!N107="","",Blad1!N107)</f>
        <v/>
      </c>
      <c r="O125" s="12" t="str">
        <f>IF(Blad1!O107="","",Blad1!O107)</f>
        <v/>
      </c>
      <c r="P125" s="53"/>
      <c r="Q125" s="52" t="str">
        <f t="shared" si="21"/>
        <v>Vul gegevens in</v>
      </c>
      <c r="R125" s="50" t="str" cm="1">
        <f t="array" ref="R125">IF(Q125="","",IFERROR(INDEX(T125:AM125,MATCH(TRUE,T125:AM125&lt;&gt;"goed",0)),"goed"))</f>
        <v>Vul type in</v>
      </c>
      <c r="S125" s="42"/>
      <c r="T125" s="42" t="str">
        <f t="shared" si="22"/>
        <v>Vul type in</v>
      </c>
      <c r="U125" s="42" t="str">
        <f t="shared" si="23"/>
        <v>Vul kleur in</v>
      </c>
      <c r="V125" s="42" t="str">
        <f t="shared" si="24"/>
        <v>Vul aantal in</v>
      </c>
      <c r="W125" s="42" t="str">
        <f t="shared" si="25"/>
        <v>goed</v>
      </c>
      <c r="X125" s="42" t="str">
        <f t="shared" si="26"/>
        <v>goed</v>
      </c>
      <c r="Y125" s="42" t="str">
        <f t="shared" si="27"/>
        <v>Vul diameter in</v>
      </c>
      <c r="Z125" s="42" t="str">
        <f t="shared" si="28"/>
        <v>Vul R1 in</v>
      </c>
      <c r="AA125" s="42" t="str">
        <f t="shared" si="29"/>
        <v>Vul H1 in</v>
      </c>
      <c r="AB125" s="42" t="str">
        <f t="shared" si="30"/>
        <v>Vul R2 in</v>
      </c>
      <c r="AC125" s="42" t="str">
        <f t="shared" si="31"/>
        <v>Vul H2 in</v>
      </c>
      <c r="AD125" s="42" t="str">
        <f t="shared" si="32"/>
        <v>Vul nutsvoorziening in</v>
      </c>
      <c r="AE125" s="42" t="str">
        <f t="shared" si="33"/>
        <v>Nuts incorrect</v>
      </c>
      <c r="AF125" s="42" t="str">
        <f t="shared" si="34"/>
        <v>Vul A maat in</v>
      </c>
      <c r="AG125" s="42" t="str">
        <f t="shared" si="35"/>
        <v>Vul B/Sprongmaat in</v>
      </c>
      <c r="AH125" s="43" t="e">
        <f t="shared" si="36"/>
        <v>#VALUE!</v>
      </c>
      <c r="AI125" s="42" t="str">
        <f t="shared" si="37"/>
        <v>Vul C maat in</v>
      </c>
      <c r="AJ125" s="42" t="str">
        <f t="shared" si="38"/>
        <v>goed</v>
      </c>
      <c r="AK125" s="42" t="str">
        <f t="shared" si="39"/>
        <v>goed</v>
      </c>
      <c r="AL125" s="42" t="str">
        <f t="shared" si="40"/>
        <v>Vul uit 1 stuk in</v>
      </c>
      <c r="AM125" s="42" t="str">
        <f t="shared" si="41"/>
        <v>Vul trekkoord in</v>
      </c>
      <c r="AN125" s="15"/>
    </row>
    <row r="126" spans="1:40" ht="15" customHeight="1" x14ac:dyDescent="0.25">
      <c r="A126" s="11" t="str">
        <f>IF(Blad1!A108="","",Blad1!A108)</f>
        <v/>
      </c>
      <c r="B126" s="12" t="str">
        <f>IF(Blad1!B108="","",Blad1!B108)</f>
        <v/>
      </c>
      <c r="C126" s="12" t="str">
        <f>IF(Blad1!C108="","",Blad1!C108)</f>
        <v/>
      </c>
      <c r="D126" s="13" t="str">
        <f>IF(Blad1!D108="","",IF(ISNUMBER(SEARCH("ø",Blad1!D108)),Blad1!D108,"ø"&amp;Blad1!D108))</f>
        <v/>
      </c>
      <c r="E126" s="12" t="str">
        <f>IF(Blad1!E108="","",Blad1!E108)</f>
        <v/>
      </c>
      <c r="F126" s="12" t="str">
        <f>IF(Blad1!F108="","",Blad1!F108)</f>
        <v/>
      </c>
      <c r="G126" s="12" t="str">
        <f>IF(Blad1!G108="","",Blad1!G108)</f>
        <v/>
      </c>
      <c r="H126" s="12" t="str">
        <f>IF(Blad1!H108="","",Blad1!H108)</f>
        <v/>
      </c>
      <c r="I126" s="12" t="str">
        <f>IF(Blad1!I108="",IF(B126="","",IF(B126="geel","gas",IF(B126="grijs","telecom",IF(B126="groen","CAI",IF(B126="blauw","water",IF(B126="rood","elektra","")))))),Blad1!I108)</f>
        <v/>
      </c>
      <c r="J126" s="12" t="str">
        <f>IF(Blad1!J108="","",Blad1!J108)</f>
        <v/>
      </c>
      <c r="K126" s="12" t="str">
        <f>IF(Blad1!K108="","",Blad1!K108)</f>
        <v/>
      </c>
      <c r="L126" s="12" t="str">
        <f>IF(Blad1!L108="","",Blad1!L108)</f>
        <v/>
      </c>
      <c r="M126" s="12" t="str">
        <f>IF(Blad1!M108="","",Blad1!M108)</f>
        <v/>
      </c>
      <c r="N126" s="12" t="str">
        <f>IF(Blad1!N108="","",Blad1!N108)</f>
        <v/>
      </c>
      <c r="O126" s="12" t="str">
        <f>IF(Blad1!O108="","",Blad1!O108)</f>
        <v/>
      </c>
      <c r="P126" s="53"/>
      <c r="Q126" s="52" t="str">
        <f t="shared" si="21"/>
        <v>Vul gegevens in</v>
      </c>
      <c r="R126" s="50" t="str" cm="1">
        <f t="array" ref="R126">IF(Q126="","",IFERROR(INDEX(T126:AM126,MATCH(TRUE,T126:AM126&lt;&gt;"goed",0)),"goed"))</f>
        <v>Vul type in</v>
      </c>
      <c r="S126" s="42"/>
      <c r="T126" s="42" t="str">
        <f t="shared" si="22"/>
        <v>Vul type in</v>
      </c>
      <c r="U126" s="42" t="str">
        <f t="shared" si="23"/>
        <v>Vul kleur in</v>
      </c>
      <c r="V126" s="42" t="str">
        <f t="shared" si="24"/>
        <v>Vul aantal in</v>
      </c>
      <c r="W126" s="42" t="str">
        <f t="shared" si="25"/>
        <v>goed</v>
      </c>
      <c r="X126" s="42" t="str">
        <f t="shared" si="26"/>
        <v>goed</v>
      </c>
      <c r="Y126" s="42" t="str">
        <f t="shared" si="27"/>
        <v>Vul diameter in</v>
      </c>
      <c r="Z126" s="42" t="str">
        <f t="shared" si="28"/>
        <v>Vul R1 in</v>
      </c>
      <c r="AA126" s="42" t="str">
        <f t="shared" si="29"/>
        <v>Vul H1 in</v>
      </c>
      <c r="AB126" s="42" t="str">
        <f t="shared" si="30"/>
        <v>Vul R2 in</v>
      </c>
      <c r="AC126" s="42" t="str">
        <f t="shared" si="31"/>
        <v>Vul H2 in</v>
      </c>
      <c r="AD126" s="42" t="str">
        <f t="shared" si="32"/>
        <v>Vul nutsvoorziening in</v>
      </c>
      <c r="AE126" s="42" t="str">
        <f t="shared" si="33"/>
        <v>Nuts incorrect</v>
      </c>
      <c r="AF126" s="42" t="str">
        <f t="shared" si="34"/>
        <v>Vul A maat in</v>
      </c>
      <c r="AG126" s="42" t="str">
        <f t="shared" si="35"/>
        <v>Vul B/Sprongmaat in</v>
      </c>
      <c r="AH126" s="43" t="e">
        <f t="shared" si="36"/>
        <v>#VALUE!</v>
      </c>
      <c r="AI126" s="42" t="str">
        <f t="shared" si="37"/>
        <v>Vul C maat in</v>
      </c>
      <c r="AJ126" s="42" t="str">
        <f t="shared" si="38"/>
        <v>goed</v>
      </c>
      <c r="AK126" s="42" t="str">
        <f t="shared" si="39"/>
        <v>goed</v>
      </c>
      <c r="AL126" s="42" t="str">
        <f t="shared" si="40"/>
        <v>Vul uit 1 stuk in</v>
      </c>
      <c r="AM126" s="42" t="str">
        <f t="shared" si="41"/>
        <v>Vul trekkoord in</v>
      </c>
      <c r="AN126" s="15"/>
    </row>
    <row r="127" spans="1:40" ht="15" customHeight="1" x14ac:dyDescent="0.25">
      <c r="A127" s="11" t="str">
        <f>IF(Blad1!A109="","",Blad1!A109)</f>
        <v/>
      </c>
      <c r="B127" s="12" t="str">
        <f>IF(Blad1!B109="","",Blad1!B109)</f>
        <v/>
      </c>
      <c r="C127" s="12" t="str">
        <f>IF(Blad1!C109="","",Blad1!C109)</f>
        <v/>
      </c>
      <c r="D127" s="13" t="str">
        <f>IF(Blad1!D109="","",IF(ISNUMBER(SEARCH("ø",Blad1!D109)),Blad1!D109,"ø"&amp;Blad1!D109))</f>
        <v/>
      </c>
      <c r="E127" s="12" t="str">
        <f>IF(Blad1!E109="","",Blad1!E109)</f>
        <v/>
      </c>
      <c r="F127" s="12" t="str">
        <f>IF(Blad1!F109="","",Blad1!F109)</f>
        <v/>
      </c>
      <c r="G127" s="12" t="str">
        <f>IF(Blad1!G109="","",Blad1!G109)</f>
        <v/>
      </c>
      <c r="H127" s="12" t="str">
        <f>IF(Blad1!H109="","",Blad1!H109)</f>
        <v/>
      </c>
      <c r="I127" s="12" t="str">
        <f>IF(Blad1!I109="",IF(B127="","",IF(B127="geel","gas",IF(B127="grijs","telecom",IF(B127="groen","CAI",IF(B127="blauw","water",IF(B127="rood","elektra","")))))),Blad1!I109)</f>
        <v/>
      </c>
      <c r="J127" s="12" t="str">
        <f>IF(Blad1!J109="","",Blad1!J109)</f>
        <v/>
      </c>
      <c r="K127" s="12" t="str">
        <f>IF(Blad1!K109="","",Blad1!K109)</f>
        <v/>
      </c>
      <c r="L127" s="12" t="str">
        <f>IF(Blad1!L109="","",Blad1!L109)</f>
        <v/>
      </c>
      <c r="M127" s="12" t="str">
        <f>IF(Blad1!M109="","",Blad1!M109)</f>
        <v/>
      </c>
      <c r="N127" s="12" t="str">
        <f>IF(Blad1!N109="","",Blad1!N109)</f>
        <v/>
      </c>
      <c r="O127" s="12" t="str">
        <f>IF(Blad1!O109="","",Blad1!O109)</f>
        <v/>
      </c>
      <c r="P127" s="53"/>
      <c r="Q127" s="52" t="str">
        <f t="shared" si="21"/>
        <v>Vul gegevens in</v>
      </c>
      <c r="R127" s="50" t="str" cm="1">
        <f t="array" ref="R127">IF(Q127="","",IFERROR(INDEX(T127:AM127,MATCH(TRUE,T127:AM127&lt;&gt;"goed",0)),"goed"))</f>
        <v>Vul type in</v>
      </c>
      <c r="S127" s="42"/>
      <c r="T127" s="42" t="str">
        <f t="shared" si="22"/>
        <v>Vul type in</v>
      </c>
      <c r="U127" s="42" t="str">
        <f t="shared" si="23"/>
        <v>Vul kleur in</v>
      </c>
      <c r="V127" s="42" t="str">
        <f t="shared" si="24"/>
        <v>Vul aantal in</v>
      </c>
      <c r="W127" s="42" t="str">
        <f t="shared" si="25"/>
        <v>goed</v>
      </c>
      <c r="X127" s="42" t="str">
        <f t="shared" si="26"/>
        <v>goed</v>
      </c>
      <c r="Y127" s="42" t="str">
        <f t="shared" si="27"/>
        <v>Vul diameter in</v>
      </c>
      <c r="Z127" s="42" t="str">
        <f t="shared" si="28"/>
        <v>Vul R1 in</v>
      </c>
      <c r="AA127" s="42" t="str">
        <f t="shared" si="29"/>
        <v>Vul H1 in</v>
      </c>
      <c r="AB127" s="42" t="str">
        <f t="shared" si="30"/>
        <v>Vul R2 in</v>
      </c>
      <c r="AC127" s="42" t="str">
        <f t="shared" si="31"/>
        <v>Vul H2 in</v>
      </c>
      <c r="AD127" s="42" t="str">
        <f t="shared" si="32"/>
        <v>Vul nutsvoorziening in</v>
      </c>
      <c r="AE127" s="42" t="str">
        <f t="shared" si="33"/>
        <v>Nuts incorrect</v>
      </c>
      <c r="AF127" s="42" t="str">
        <f t="shared" si="34"/>
        <v>Vul A maat in</v>
      </c>
      <c r="AG127" s="42" t="str">
        <f t="shared" si="35"/>
        <v>Vul B/Sprongmaat in</v>
      </c>
      <c r="AH127" s="43" t="e">
        <f t="shared" si="36"/>
        <v>#VALUE!</v>
      </c>
      <c r="AI127" s="42" t="str">
        <f t="shared" si="37"/>
        <v>Vul C maat in</v>
      </c>
      <c r="AJ127" s="42" t="str">
        <f t="shared" si="38"/>
        <v>goed</v>
      </c>
      <c r="AK127" s="42" t="str">
        <f t="shared" si="39"/>
        <v>goed</v>
      </c>
      <c r="AL127" s="42" t="str">
        <f t="shared" si="40"/>
        <v>Vul uit 1 stuk in</v>
      </c>
      <c r="AM127" s="42" t="str">
        <f t="shared" si="41"/>
        <v>Vul trekkoord in</v>
      </c>
      <c r="AN127" s="15"/>
    </row>
    <row r="128" spans="1:40" ht="15" customHeight="1" x14ac:dyDescent="0.25">
      <c r="A128" s="11" t="str">
        <f>IF(Blad1!A110="","",Blad1!A110)</f>
        <v/>
      </c>
      <c r="B128" s="12" t="str">
        <f>IF(Blad1!B110="","",Blad1!B110)</f>
        <v/>
      </c>
      <c r="C128" s="12" t="str">
        <f>IF(Blad1!C110="","",Blad1!C110)</f>
        <v/>
      </c>
      <c r="D128" s="13" t="str">
        <f>IF(Blad1!D110="","",IF(ISNUMBER(SEARCH("ø",Blad1!D110)),Blad1!D110,"ø"&amp;Blad1!D110))</f>
        <v/>
      </c>
      <c r="E128" s="12" t="str">
        <f>IF(Blad1!E110="","",Blad1!E110)</f>
        <v/>
      </c>
      <c r="F128" s="12" t="str">
        <f>IF(Blad1!F110="","",Blad1!F110)</f>
        <v/>
      </c>
      <c r="G128" s="12" t="str">
        <f>IF(Blad1!G110="","",Blad1!G110)</f>
        <v/>
      </c>
      <c r="H128" s="12" t="str">
        <f>IF(Blad1!H110="","",Blad1!H110)</f>
        <v/>
      </c>
      <c r="I128" s="12" t="str">
        <f>IF(Blad1!I110="",IF(B128="","",IF(B128="geel","gas",IF(B128="grijs","telecom",IF(B128="groen","CAI",IF(B128="blauw","water",IF(B128="rood","elektra","")))))),Blad1!I110)</f>
        <v/>
      </c>
      <c r="J128" s="12" t="str">
        <f>IF(Blad1!J110="","",Blad1!J110)</f>
        <v/>
      </c>
      <c r="K128" s="12" t="str">
        <f>IF(Blad1!K110="","",Blad1!K110)</f>
        <v/>
      </c>
      <c r="L128" s="12" t="str">
        <f>IF(Blad1!L110="","",Blad1!L110)</f>
        <v/>
      </c>
      <c r="M128" s="12" t="str">
        <f>IF(Blad1!M110="","",Blad1!M110)</f>
        <v/>
      </c>
      <c r="N128" s="12" t="str">
        <f>IF(Blad1!N110="","",Blad1!N110)</f>
        <v/>
      </c>
      <c r="O128" s="12" t="str">
        <f>IF(Blad1!O110="","",Blad1!O110)</f>
        <v/>
      </c>
      <c r="P128" s="53"/>
      <c r="Q128" s="52" t="str">
        <f t="shared" si="21"/>
        <v>Vul gegevens in</v>
      </c>
      <c r="R128" s="50" t="str" cm="1">
        <f t="array" ref="R128">IF(Q128="","",IFERROR(INDEX(T128:AM128,MATCH(TRUE,T128:AM128&lt;&gt;"goed",0)),"goed"))</f>
        <v>Vul type in</v>
      </c>
      <c r="S128" s="42"/>
      <c r="T128" s="42" t="str">
        <f t="shared" si="22"/>
        <v>Vul type in</v>
      </c>
      <c r="U128" s="42" t="str">
        <f t="shared" si="23"/>
        <v>Vul kleur in</v>
      </c>
      <c r="V128" s="42" t="str">
        <f t="shared" si="24"/>
        <v>Vul aantal in</v>
      </c>
      <c r="W128" s="42" t="str">
        <f t="shared" si="25"/>
        <v>goed</v>
      </c>
      <c r="X128" s="42" t="str">
        <f t="shared" si="26"/>
        <v>goed</v>
      </c>
      <c r="Y128" s="42" t="str">
        <f t="shared" si="27"/>
        <v>Vul diameter in</v>
      </c>
      <c r="Z128" s="42" t="str">
        <f t="shared" si="28"/>
        <v>Vul R1 in</v>
      </c>
      <c r="AA128" s="42" t="str">
        <f t="shared" si="29"/>
        <v>Vul H1 in</v>
      </c>
      <c r="AB128" s="42" t="str">
        <f t="shared" si="30"/>
        <v>Vul R2 in</v>
      </c>
      <c r="AC128" s="42" t="str">
        <f t="shared" si="31"/>
        <v>Vul H2 in</v>
      </c>
      <c r="AD128" s="42" t="str">
        <f t="shared" si="32"/>
        <v>Vul nutsvoorziening in</v>
      </c>
      <c r="AE128" s="42" t="str">
        <f t="shared" si="33"/>
        <v>Nuts incorrect</v>
      </c>
      <c r="AF128" s="42" t="str">
        <f t="shared" si="34"/>
        <v>Vul A maat in</v>
      </c>
      <c r="AG128" s="42" t="str">
        <f t="shared" si="35"/>
        <v>Vul B/Sprongmaat in</v>
      </c>
      <c r="AH128" s="43" t="e">
        <f t="shared" si="36"/>
        <v>#VALUE!</v>
      </c>
      <c r="AI128" s="42" t="str">
        <f t="shared" si="37"/>
        <v>Vul C maat in</v>
      </c>
      <c r="AJ128" s="42" t="str">
        <f t="shared" si="38"/>
        <v>goed</v>
      </c>
      <c r="AK128" s="42" t="str">
        <f t="shared" si="39"/>
        <v>goed</v>
      </c>
      <c r="AL128" s="42" t="str">
        <f t="shared" si="40"/>
        <v>Vul uit 1 stuk in</v>
      </c>
      <c r="AM128" s="42" t="str">
        <f t="shared" si="41"/>
        <v>Vul trekkoord in</v>
      </c>
      <c r="AN128" s="15"/>
    </row>
    <row r="129" spans="1:40" ht="15" customHeight="1" x14ac:dyDescent="0.25">
      <c r="A129" s="11" t="str">
        <f>IF(Blad1!A111="","",Blad1!A111)</f>
        <v/>
      </c>
      <c r="B129" s="12" t="str">
        <f>IF(Blad1!B111="","",Blad1!B111)</f>
        <v/>
      </c>
      <c r="C129" s="12" t="str">
        <f>IF(Blad1!C111="","",Blad1!C111)</f>
        <v/>
      </c>
      <c r="D129" s="13" t="str">
        <f>IF(Blad1!D111="","",IF(ISNUMBER(SEARCH("ø",Blad1!D111)),Blad1!D111,"ø"&amp;Blad1!D111))</f>
        <v/>
      </c>
      <c r="E129" s="12" t="str">
        <f>IF(Blad1!E111="","",Blad1!E111)</f>
        <v/>
      </c>
      <c r="F129" s="12" t="str">
        <f>IF(Blad1!F111="","",Blad1!F111)</f>
        <v/>
      </c>
      <c r="G129" s="12" t="str">
        <f>IF(Blad1!G111="","",Blad1!G111)</f>
        <v/>
      </c>
      <c r="H129" s="12" t="str">
        <f>IF(Blad1!H111="","",Blad1!H111)</f>
        <v/>
      </c>
      <c r="I129" s="12" t="str">
        <f>IF(Blad1!I111="",IF(B129="","",IF(B129="geel","gas",IF(B129="grijs","telecom",IF(B129="groen","CAI",IF(B129="blauw","water",IF(B129="rood","elektra","")))))),Blad1!I111)</f>
        <v/>
      </c>
      <c r="J129" s="12" t="str">
        <f>IF(Blad1!J111="","",Blad1!J111)</f>
        <v/>
      </c>
      <c r="K129" s="12" t="str">
        <f>IF(Blad1!K111="","",Blad1!K111)</f>
        <v/>
      </c>
      <c r="L129" s="12" t="str">
        <f>IF(Blad1!L111="","",Blad1!L111)</f>
        <v/>
      </c>
      <c r="M129" s="12" t="str">
        <f>IF(Blad1!M111="","",Blad1!M111)</f>
        <v/>
      </c>
      <c r="N129" s="12" t="str">
        <f>IF(Blad1!N111="","",Blad1!N111)</f>
        <v/>
      </c>
      <c r="O129" s="12" t="str">
        <f>IF(Blad1!O111="","",Blad1!O111)</f>
        <v/>
      </c>
      <c r="P129" s="53"/>
      <c r="Q129" s="52" t="str">
        <f t="shared" si="21"/>
        <v>Vul gegevens in</v>
      </c>
      <c r="R129" s="50" t="str" cm="1">
        <f t="array" ref="R129">IF(Q129="","",IFERROR(INDEX(T129:AM129,MATCH(TRUE,T129:AM129&lt;&gt;"goed",0)),"goed"))</f>
        <v>Vul type in</v>
      </c>
      <c r="S129" s="42"/>
      <c r="T129" s="42" t="str">
        <f t="shared" si="22"/>
        <v>Vul type in</v>
      </c>
      <c r="U129" s="42" t="str">
        <f t="shared" si="23"/>
        <v>Vul kleur in</v>
      </c>
      <c r="V129" s="42" t="str">
        <f t="shared" si="24"/>
        <v>Vul aantal in</v>
      </c>
      <c r="W129" s="42" t="str">
        <f t="shared" si="25"/>
        <v>goed</v>
      </c>
      <c r="X129" s="42" t="str">
        <f t="shared" si="26"/>
        <v>goed</v>
      </c>
      <c r="Y129" s="42" t="str">
        <f t="shared" si="27"/>
        <v>Vul diameter in</v>
      </c>
      <c r="Z129" s="42" t="str">
        <f t="shared" si="28"/>
        <v>Vul R1 in</v>
      </c>
      <c r="AA129" s="42" t="str">
        <f t="shared" si="29"/>
        <v>Vul H1 in</v>
      </c>
      <c r="AB129" s="42" t="str">
        <f t="shared" si="30"/>
        <v>Vul R2 in</v>
      </c>
      <c r="AC129" s="42" t="str">
        <f t="shared" si="31"/>
        <v>Vul H2 in</v>
      </c>
      <c r="AD129" s="42" t="str">
        <f t="shared" si="32"/>
        <v>Vul nutsvoorziening in</v>
      </c>
      <c r="AE129" s="42" t="str">
        <f t="shared" si="33"/>
        <v>Nuts incorrect</v>
      </c>
      <c r="AF129" s="42" t="str">
        <f t="shared" si="34"/>
        <v>Vul A maat in</v>
      </c>
      <c r="AG129" s="42" t="str">
        <f t="shared" si="35"/>
        <v>Vul B/Sprongmaat in</v>
      </c>
      <c r="AH129" s="43" t="e">
        <f t="shared" si="36"/>
        <v>#VALUE!</v>
      </c>
      <c r="AI129" s="42" t="str">
        <f t="shared" si="37"/>
        <v>Vul C maat in</v>
      </c>
      <c r="AJ129" s="42" t="str">
        <f t="shared" si="38"/>
        <v>goed</v>
      </c>
      <c r="AK129" s="42" t="str">
        <f t="shared" si="39"/>
        <v>goed</v>
      </c>
      <c r="AL129" s="42" t="str">
        <f t="shared" si="40"/>
        <v>Vul uit 1 stuk in</v>
      </c>
      <c r="AM129" s="42" t="str">
        <f t="shared" si="41"/>
        <v>Vul trekkoord in</v>
      </c>
      <c r="AN129" s="15"/>
    </row>
    <row r="130" spans="1:40" ht="15" customHeight="1" x14ac:dyDescent="0.25">
      <c r="A130" s="11" t="str">
        <f>IF(Blad1!A112="","",Blad1!A112)</f>
        <v/>
      </c>
      <c r="B130" s="12" t="str">
        <f>IF(Blad1!B112="","",Blad1!B112)</f>
        <v/>
      </c>
      <c r="C130" s="12" t="str">
        <f>IF(Blad1!C112="","",Blad1!C112)</f>
        <v/>
      </c>
      <c r="D130" s="13" t="str">
        <f>IF(Blad1!D112="","",IF(ISNUMBER(SEARCH("ø",Blad1!D112)),Blad1!D112,"ø"&amp;Blad1!D112))</f>
        <v/>
      </c>
      <c r="E130" s="12" t="str">
        <f>IF(Blad1!E112="","",Blad1!E112)</f>
        <v/>
      </c>
      <c r="F130" s="12" t="str">
        <f>IF(Blad1!F112="","",Blad1!F112)</f>
        <v/>
      </c>
      <c r="G130" s="12" t="str">
        <f>IF(Blad1!G112="","",Blad1!G112)</f>
        <v/>
      </c>
      <c r="H130" s="12" t="str">
        <f>IF(Blad1!H112="","",Blad1!H112)</f>
        <v/>
      </c>
      <c r="I130" s="12" t="str">
        <f>IF(Blad1!I112="",IF(B130="","",IF(B130="geel","gas",IF(B130="grijs","telecom",IF(B130="groen","CAI",IF(B130="blauw","water",IF(B130="rood","elektra","")))))),Blad1!I112)</f>
        <v/>
      </c>
      <c r="J130" s="12" t="str">
        <f>IF(Blad1!J112="","",Blad1!J112)</f>
        <v/>
      </c>
      <c r="K130" s="12" t="str">
        <f>IF(Blad1!K112="","",Blad1!K112)</f>
        <v/>
      </c>
      <c r="L130" s="12" t="str">
        <f>IF(Blad1!L112="","",Blad1!L112)</f>
        <v/>
      </c>
      <c r="M130" s="12" t="str">
        <f>IF(Blad1!M112="","",Blad1!M112)</f>
        <v/>
      </c>
      <c r="N130" s="12" t="str">
        <f>IF(Blad1!N112="","",Blad1!N112)</f>
        <v/>
      </c>
      <c r="O130" s="12" t="str">
        <f>IF(Blad1!O112="","",Blad1!O112)</f>
        <v/>
      </c>
      <c r="P130" s="53"/>
      <c r="Q130" s="52" t="str">
        <f t="shared" si="21"/>
        <v>Vul gegevens in</v>
      </c>
      <c r="R130" s="50" t="str" cm="1">
        <f t="array" ref="R130">IF(Q130="","",IFERROR(INDEX(T130:AM130,MATCH(TRUE,T130:AM130&lt;&gt;"goed",0)),"goed"))</f>
        <v>Vul type in</v>
      </c>
      <c r="S130" s="42"/>
      <c r="T130" s="42" t="str">
        <f t="shared" si="22"/>
        <v>Vul type in</v>
      </c>
      <c r="U130" s="42" t="str">
        <f t="shared" si="23"/>
        <v>Vul kleur in</v>
      </c>
      <c r="V130" s="42" t="str">
        <f t="shared" si="24"/>
        <v>Vul aantal in</v>
      </c>
      <c r="W130" s="42" t="str">
        <f t="shared" si="25"/>
        <v>goed</v>
      </c>
      <c r="X130" s="42" t="str">
        <f t="shared" si="26"/>
        <v>goed</v>
      </c>
      <c r="Y130" s="42" t="str">
        <f t="shared" si="27"/>
        <v>Vul diameter in</v>
      </c>
      <c r="Z130" s="42" t="str">
        <f t="shared" si="28"/>
        <v>Vul R1 in</v>
      </c>
      <c r="AA130" s="42" t="str">
        <f t="shared" si="29"/>
        <v>Vul H1 in</v>
      </c>
      <c r="AB130" s="42" t="str">
        <f t="shared" si="30"/>
        <v>Vul R2 in</v>
      </c>
      <c r="AC130" s="42" t="str">
        <f t="shared" si="31"/>
        <v>Vul H2 in</v>
      </c>
      <c r="AD130" s="42" t="str">
        <f t="shared" si="32"/>
        <v>Vul nutsvoorziening in</v>
      </c>
      <c r="AE130" s="42" t="str">
        <f t="shared" si="33"/>
        <v>Nuts incorrect</v>
      </c>
      <c r="AF130" s="42" t="str">
        <f t="shared" si="34"/>
        <v>Vul A maat in</v>
      </c>
      <c r="AG130" s="42" t="str">
        <f t="shared" si="35"/>
        <v>Vul B/Sprongmaat in</v>
      </c>
      <c r="AH130" s="43" t="e">
        <f t="shared" si="36"/>
        <v>#VALUE!</v>
      </c>
      <c r="AI130" s="42" t="str">
        <f t="shared" si="37"/>
        <v>Vul C maat in</v>
      </c>
      <c r="AJ130" s="42" t="str">
        <f t="shared" si="38"/>
        <v>goed</v>
      </c>
      <c r="AK130" s="42" t="str">
        <f t="shared" si="39"/>
        <v>goed</v>
      </c>
      <c r="AL130" s="42" t="str">
        <f t="shared" si="40"/>
        <v>Vul uit 1 stuk in</v>
      </c>
      <c r="AM130" s="42" t="str">
        <f t="shared" si="41"/>
        <v>Vul trekkoord in</v>
      </c>
      <c r="AN130" s="15"/>
    </row>
    <row r="131" spans="1:40" ht="15" customHeight="1" x14ac:dyDescent="0.25">
      <c r="A131" s="11" t="str">
        <f>IF(Blad1!A113="","",Blad1!A113)</f>
        <v/>
      </c>
      <c r="B131" s="12" t="str">
        <f>IF(Blad1!B113="","",Blad1!B113)</f>
        <v/>
      </c>
      <c r="C131" s="12" t="str">
        <f>IF(Blad1!C113="","",Blad1!C113)</f>
        <v/>
      </c>
      <c r="D131" s="13" t="str">
        <f>IF(Blad1!D113="","",IF(ISNUMBER(SEARCH("ø",Blad1!D113)),Blad1!D113,"ø"&amp;Blad1!D113))</f>
        <v/>
      </c>
      <c r="E131" s="12" t="str">
        <f>IF(Blad1!E113="","",Blad1!E113)</f>
        <v/>
      </c>
      <c r="F131" s="12" t="str">
        <f>IF(Blad1!F113="","",Blad1!F113)</f>
        <v/>
      </c>
      <c r="G131" s="12" t="str">
        <f>IF(Blad1!G113="","",Blad1!G113)</f>
        <v/>
      </c>
      <c r="H131" s="12" t="str">
        <f>IF(Blad1!H113="","",Blad1!H113)</f>
        <v/>
      </c>
      <c r="I131" s="12" t="str">
        <f>IF(Blad1!I113="",IF(B131="","",IF(B131="geel","gas",IF(B131="grijs","telecom",IF(B131="groen","CAI",IF(B131="blauw","water",IF(B131="rood","elektra","")))))),Blad1!I113)</f>
        <v/>
      </c>
      <c r="J131" s="12" t="str">
        <f>IF(Blad1!J113="","",Blad1!J113)</f>
        <v/>
      </c>
      <c r="K131" s="12" t="str">
        <f>IF(Blad1!K113="","",Blad1!K113)</f>
        <v/>
      </c>
      <c r="L131" s="12" t="str">
        <f>IF(Blad1!L113="","",Blad1!L113)</f>
        <v/>
      </c>
      <c r="M131" s="12" t="str">
        <f>IF(Blad1!M113="","",Blad1!M113)</f>
        <v/>
      </c>
      <c r="N131" s="12" t="str">
        <f>IF(Blad1!N113="","",Blad1!N113)</f>
        <v/>
      </c>
      <c r="O131" s="12" t="str">
        <f>IF(Blad1!O113="","",Blad1!O113)</f>
        <v/>
      </c>
      <c r="P131" s="53"/>
      <c r="Q131" s="52" t="str">
        <f t="shared" si="21"/>
        <v>Vul gegevens in</v>
      </c>
      <c r="R131" s="50" t="str" cm="1">
        <f t="array" ref="R131">IF(Q131="","",IFERROR(INDEX(T131:AM131,MATCH(TRUE,T131:AM131&lt;&gt;"goed",0)),"goed"))</f>
        <v>Vul type in</v>
      </c>
      <c r="S131" s="42"/>
      <c r="T131" s="42" t="str">
        <f t="shared" si="22"/>
        <v>Vul type in</v>
      </c>
      <c r="U131" s="42" t="str">
        <f t="shared" si="23"/>
        <v>Vul kleur in</v>
      </c>
      <c r="V131" s="42" t="str">
        <f t="shared" si="24"/>
        <v>Vul aantal in</v>
      </c>
      <c r="W131" s="42" t="str">
        <f t="shared" si="25"/>
        <v>goed</v>
      </c>
      <c r="X131" s="42" t="str">
        <f t="shared" si="26"/>
        <v>goed</v>
      </c>
      <c r="Y131" s="42" t="str">
        <f t="shared" si="27"/>
        <v>Vul diameter in</v>
      </c>
      <c r="Z131" s="42" t="str">
        <f t="shared" si="28"/>
        <v>Vul R1 in</v>
      </c>
      <c r="AA131" s="42" t="str">
        <f t="shared" si="29"/>
        <v>Vul H1 in</v>
      </c>
      <c r="AB131" s="42" t="str">
        <f t="shared" si="30"/>
        <v>Vul R2 in</v>
      </c>
      <c r="AC131" s="42" t="str">
        <f t="shared" si="31"/>
        <v>Vul H2 in</v>
      </c>
      <c r="AD131" s="42" t="str">
        <f t="shared" si="32"/>
        <v>Vul nutsvoorziening in</v>
      </c>
      <c r="AE131" s="42" t="str">
        <f t="shared" si="33"/>
        <v>Nuts incorrect</v>
      </c>
      <c r="AF131" s="42" t="str">
        <f t="shared" si="34"/>
        <v>Vul A maat in</v>
      </c>
      <c r="AG131" s="42" t="str">
        <f t="shared" si="35"/>
        <v>Vul B/Sprongmaat in</v>
      </c>
      <c r="AH131" s="43" t="e">
        <f t="shared" si="36"/>
        <v>#VALUE!</v>
      </c>
      <c r="AI131" s="42" t="str">
        <f t="shared" si="37"/>
        <v>Vul C maat in</v>
      </c>
      <c r="AJ131" s="42" t="str">
        <f t="shared" si="38"/>
        <v>goed</v>
      </c>
      <c r="AK131" s="42" t="str">
        <f t="shared" si="39"/>
        <v>goed</v>
      </c>
      <c r="AL131" s="42" t="str">
        <f t="shared" si="40"/>
        <v>Vul uit 1 stuk in</v>
      </c>
      <c r="AM131" s="42" t="str">
        <f t="shared" si="41"/>
        <v>Vul trekkoord in</v>
      </c>
      <c r="AN131" s="15"/>
    </row>
    <row r="132" spans="1:40" ht="15" customHeight="1" x14ac:dyDescent="0.25">
      <c r="A132" s="11" t="str">
        <f>IF(Blad1!A114="","",Blad1!A114)</f>
        <v/>
      </c>
      <c r="B132" s="12" t="str">
        <f>IF(Blad1!B114="","",Blad1!B114)</f>
        <v/>
      </c>
      <c r="C132" s="12" t="str">
        <f>IF(Blad1!C114="","",Blad1!C114)</f>
        <v/>
      </c>
      <c r="D132" s="13" t="str">
        <f>IF(Blad1!D114="","",IF(ISNUMBER(SEARCH("ø",Blad1!D114)),Blad1!D114,"ø"&amp;Blad1!D114))</f>
        <v/>
      </c>
      <c r="E132" s="12" t="str">
        <f>IF(Blad1!E114="","",Blad1!E114)</f>
        <v/>
      </c>
      <c r="F132" s="12" t="str">
        <f>IF(Blad1!F114="","",Blad1!F114)</f>
        <v/>
      </c>
      <c r="G132" s="12" t="str">
        <f>IF(Blad1!G114="","",Blad1!G114)</f>
        <v/>
      </c>
      <c r="H132" s="12" t="str">
        <f>IF(Blad1!H114="","",Blad1!H114)</f>
        <v/>
      </c>
      <c r="I132" s="12" t="str">
        <f>IF(Blad1!I114="",IF(B132="","",IF(B132="geel","gas",IF(B132="grijs","telecom",IF(B132="groen","CAI",IF(B132="blauw","water",IF(B132="rood","elektra","")))))),Blad1!I114)</f>
        <v/>
      </c>
      <c r="J132" s="12" t="str">
        <f>IF(Blad1!J114="","",Blad1!J114)</f>
        <v/>
      </c>
      <c r="K132" s="12" t="str">
        <f>IF(Blad1!K114="","",Blad1!K114)</f>
        <v/>
      </c>
      <c r="L132" s="12" t="str">
        <f>IF(Blad1!L114="","",Blad1!L114)</f>
        <v/>
      </c>
      <c r="M132" s="12" t="str">
        <f>IF(Blad1!M114="","",Blad1!M114)</f>
        <v/>
      </c>
      <c r="N132" s="12" t="str">
        <f>IF(Blad1!N114="","",Blad1!N114)</f>
        <v/>
      </c>
      <c r="O132" s="12" t="str">
        <f>IF(Blad1!O114="","",Blad1!O114)</f>
        <v/>
      </c>
      <c r="P132" s="53"/>
      <c r="Q132" s="52" t="str">
        <f t="shared" si="21"/>
        <v>Vul gegevens in</v>
      </c>
      <c r="R132" s="50" t="str" cm="1">
        <f t="array" ref="R132">IF(Q132="","",IFERROR(INDEX(T132:AM132,MATCH(TRUE,T132:AM132&lt;&gt;"goed",0)),"goed"))</f>
        <v>Vul type in</v>
      </c>
      <c r="S132" s="42"/>
      <c r="T132" s="42" t="str">
        <f t="shared" si="22"/>
        <v>Vul type in</v>
      </c>
      <c r="U132" s="42" t="str">
        <f t="shared" si="23"/>
        <v>Vul kleur in</v>
      </c>
      <c r="V132" s="42" t="str">
        <f t="shared" si="24"/>
        <v>Vul aantal in</v>
      </c>
      <c r="W132" s="42" t="str">
        <f t="shared" si="25"/>
        <v>goed</v>
      </c>
      <c r="X132" s="42" t="str">
        <f t="shared" si="26"/>
        <v>goed</v>
      </c>
      <c r="Y132" s="42" t="str">
        <f t="shared" si="27"/>
        <v>Vul diameter in</v>
      </c>
      <c r="Z132" s="42" t="str">
        <f t="shared" si="28"/>
        <v>Vul R1 in</v>
      </c>
      <c r="AA132" s="42" t="str">
        <f t="shared" si="29"/>
        <v>Vul H1 in</v>
      </c>
      <c r="AB132" s="42" t="str">
        <f t="shared" si="30"/>
        <v>Vul R2 in</v>
      </c>
      <c r="AC132" s="42" t="str">
        <f t="shared" si="31"/>
        <v>Vul H2 in</v>
      </c>
      <c r="AD132" s="42" t="str">
        <f t="shared" si="32"/>
        <v>Vul nutsvoorziening in</v>
      </c>
      <c r="AE132" s="42" t="str">
        <f t="shared" si="33"/>
        <v>Nuts incorrect</v>
      </c>
      <c r="AF132" s="42" t="str">
        <f t="shared" si="34"/>
        <v>Vul A maat in</v>
      </c>
      <c r="AG132" s="42" t="str">
        <f t="shared" si="35"/>
        <v>Vul B/Sprongmaat in</v>
      </c>
      <c r="AH132" s="43" t="e">
        <f t="shared" si="36"/>
        <v>#VALUE!</v>
      </c>
      <c r="AI132" s="42" t="str">
        <f t="shared" si="37"/>
        <v>Vul C maat in</v>
      </c>
      <c r="AJ132" s="42" t="str">
        <f t="shared" si="38"/>
        <v>goed</v>
      </c>
      <c r="AK132" s="42" t="str">
        <f t="shared" si="39"/>
        <v>goed</v>
      </c>
      <c r="AL132" s="42" t="str">
        <f t="shared" si="40"/>
        <v>Vul uit 1 stuk in</v>
      </c>
      <c r="AM132" s="42" t="str">
        <f t="shared" si="41"/>
        <v>Vul trekkoord in</v>
      </c>
      <c r="AN132" s="15"/>
    </row>
    <row r="133" spans="1:40" ht="15" customHeight="1" x14ac:dyDescent="0.25">
      <c r="A133" s="11" t="str">
        <f>IF(Blad1!A115="","",Blad1!A115)</f>
        <v/>
      </c>
      <c r="B133" s="12" t="str">
        <f>IF(Blad1!B115="","",Blad1!B115)</f>
        <v/>
      </c>
      <c r="C133" s="12" t="str">
        <f>IF(Blad1!C115="","",Blad1!C115)</f>
        <v/>
      </c>
      <c r="D133" s="13" t="str">
        <f>IF(Blad1!D115="","",IF(ISNUMBER(SEARCH("ø",Blad1!D115)),Blad1!D115,"ø"&amp;Blad1!D115))</f>
        <v/>
      </c>
      <c r="E133" s="12" t="str">
        <f>IF(Blad1!E115="","",Blad1!E115)</f>
        <v/>
      </c>
      <c r="F133" s="12" t="str">
        <f>IF(Blad1!F115="","",Blad1!F115)</f>
        <v/>
      </c>
      <c r="G133" s="12" t="str">
        <f>IF(Blad1!G115="","",Blad1!G115)</f>
        <v/>
      </c>
      <c r="H133" s="12" t="str">
        <f>IF(Blad1!H115="","",Blad1!H115)</f>
        <v/>
      </c>
      <c r="I133" s="12" t="str">
        <f>IF(Blad1!I115="",IF(B133="","",IF(B133="geel","gas",IF(B133="grijs","telecom",IF(B133="groen","CAI",IF(B133="blauw","water",IF(B133="rood","elektra","")))))),Blad1!I115)</f>
        <v/>
      </c>
      <c r="J133" s="12" t="str">
        <f>IF(Blad1!J115="","",Blad1!J115)</f>
        <v/>
      </c>
      <c r="K133" s="12" t="str">
        <f>IF(Blad1!K115="","",Blad1!K115)</f>
        <v/>
      </c>
      <c r="L133" s="12" t="str">
        <f>IF(Blad1!L115="","",Blad1!L115)</f>
        <v/>
      </c>
      <c r="M133" s="12" t="str">
        <f>IF(Blad1!M115="","",Blad1!M115)</f>
        <v/>
      </c>
      <c r="N133" s="12" t="str">
        <f>IF(Blad1!N115="","",Blad1!N115)</f>
        <v/>
      </c>
      <c r="O133" s="12" t="str">
        <f>IF(Blad1!O115="","",Blad1!O115)</f>
        <v/>
      </c>
      <c r="P133" s="53"/>
      <c r="Q133" s="52" t="str">
        <f t="shared" si="21"/>
        <v>Vul gegevens in</v>
      </c>
      <c r="R133" s="50" t="str" cm="1">
        <f t="array" ref="R133">IF(Q133="","",IFERROR(INDEX(T133:AM133,MATCH(TRUE,T133:AM133&lt;&gt;"goed",0)),"goed"))</f>
        <v>Vul type in</v>
      </c>
      <c r="S133" s="42"/>
      <c r="T133" s="42" t="str">
        <f t="shared" si="22"/>
        <v>Vul type in</v>
      </c>
      <c r="U133" s="42" t="str">
        <f t="shared" si="23"/>
        <v>Vul kleur in</v>
      </c>
      <c r="V133" s="42" t="str">
        <f t="shared" si="24"/>
        <v>Vul aantal in</v>
      </c>
      <c r="W133" s="42" t="str">
        <f t="shared" si="25"/>
        <v>goed</v>
      </c>
      <c r="X133" s="42" t="str">
        <f t="shared" si="26"/>
        <v>goed</v>
      </c>
      <c r="Y133" s="42" t="str">
        <f t="shared" si="27"/>
        <v>Vul diameter in</v>
      </c>
      <c r="Z133" s="42" t="str">
        <f t="shared" si="28"/>
        <v>Vul R1 in</v>
      </c>
      <c r="AA133" s="42" t="str">
        <f t="shared" si="29"/>
        <v>Vul H1 in</v>
      </c>
      <c r="AB133" s="42" t="str">
        <f t="shared" si="30"/>
        <v>Vul R2 in</v>
      </c>
      <c r="AC133" s="42" t="str">
        <f t="shared" si="31"/>
        <v>Vul H2 in</v>
      </c>
      <c r="AD133" s="42" t="str">
        <f t="shared" si="32"/>
        <v>Vul nutsvoorziening in</v>
      </c>
      <c r="AE133" s="42" t="str">
        <f t="shared" si="33"/>
        <v>Nuts incorrect</v>
      </c>
      <c r="AF133" s="42" t="str">
        <f t="shared" si="34"/>
        <v>Vul A maat in</v>
      </c>
      <c r="AG133" s="42" t="str">
        <f t="shared" si="35"/>
        <v>Vul B/Sprongmaat in</v>
      </c>
      <c r="AH133" s="43" t="e">
        <f t="shared" si="36"/>
        <v>#VALUE!</v>
      </c>
      <c r="AI133" s="42" t="str">
        <f t="shared" si="37"/>
        <v>Vul C maat in</v>
      </c>
      <c r="AJ133" s="42" t="str">
        <f t="shared" si="38"/>
        <v>goed</v>
      </c>
      <c r="AK133" s="42" t="str">
        <f t="shared" si="39"/>
        <v>goed</v>
      </c>
      <c r="AL133" s="42" t="str">
        <f t="shared" si="40"/>
        <v>Vul uit 1 stuk in</v>
      </c>
      <c r="AM133" s="42" t="str">
        <f t="shared" si="41"/>
        <v>Vul trekkoord in</v>
      </c>
      <c r="AN133" s="15"/>
    </row>
    <row r="134" spans="1:40" ht="15" customHeight="1" x14ac:dyDescent="0.25">
      <c r="A134" s="11" t="str">
        <f>IF(Blad1!A116="","",Blad1!A116)</f>
        <v/>
      </c>
      <c r="B134" s="12" t="str">
        <f>IF(Blad1!B116="","",Blad1!B116)</f>
        <v/>
      </c>
      <c r="C134" s="12" t="str">
        <f>IF(Blad1!C116="","",Blad1!C116)</f>
        <v/>
      </c>
      <c r="D134" s="13" t="str">
        <f>IF(Blad1!D116="","",IF(ISNUMBER(SEARCH("ø",Blad1!D116)),Blad1!D116,"ø"&amp;Blad1!D116))</f>
        <v/>
      </c>
      <c r="E134" s="12" t="str">
        <f>IF(Blad1!E116="","",Blad1!E116)</f>
        <v/>
      </c>
      <c r="F134" s="12" t="str">
        <f>IF(Blad1!F116="","",Blad1!F116)</f>
        <v/>
      </c>
      <c r="G134" s="12" t="str">
        <f>IF(Blad1!G116="","",Blad1!G116)</f>
        <v/>
      </c>
      <c r="H134" s="12" t="str">
        <f>IF(Blad1!H116="","",Blad1!H116)</f>
        <v/>
      </c>
      <c r="I134" s="12" t="str">
        <f>IF(Blad1!I116="",IF(B134="","",IF(B134="geel","gas",IF(B134="grijs","telecom",IF(B134="groen","CAI",IF(B134="blauw","water",IF(B134="rood","elektra","")))))),Blad1!I116)</f>
        <v/>
      </c>
      <c r="J134" s="12" t="str">
        <f>IF(Blad1!J116="","",Blad1!J116)</f>
        <v/>
      </c>
      <c r="K134" s="12" t="str">
        <f>IF(Blad1!K116="","",Blad1!K116)</f>
        <v/>
      </c>
      <c r="L134" s="12" t="str">
        <f>IF(Blad1!L116="","",Blad1!L116)</f>
        <v/>
      </c>
      <c r="M134" s="12" t="str">
        <f>IF(Blad1!M116="","",Blad1!M116)</f>
        <v/>
      </c>
      <c r="N134" s="12" t="str">
        <f>IF(Blad1!N116="","",Blad1!N116)</f>
        <v/>
      </c>
      <c r="O134" s="12" t="str">
        <f>IF(Blad1!O116="","",Blad1!O116)</f>
        <v/>
      </c>
      <c r="P134" s="53"/>
      <c r="Q134" s="52" t="str">
        <f t="shared" si="21"/>
        <v>Vul gegevens in</v>
      </c>
      <c r="R134" s="50" t="str" cm="1">
        <f t="array" ref="R134">IF(Q134="","",IFERROR(INDEX(T134:AM134,MATCH(TRUE,T134:AM134&lt;&gt;"goed",0)),"goed"))</f>
        <v>Vul type in</v>
      </c>
      <c r="S134" s="42"/>
      <c r="T134" s="42" t="str">
        <f t="shared" si="22"/>
        <v>Vul type in</v>
      </c>
      <c r="U134" s="42" t="str">
        <f t="shared" si="23"/>
        <v>Vul kleur in</v>
      </c>
      <c r="V134" s="42" t="str">
        <f t="shared" si="24"/>
        <v>Vul aantal in</v>
      </c>
      <c r="W134" s="42" t="str">
        <f t="shared" si="25"/>
        <v>goed</v>
      </c>
      <c r="X134" s="42" t="str">
        <f t="shared" si="26"/>
        <v>goed</v>
      </c>
      <c r="Y134" s="42" t="str">
        <f t="shared" si="27"/>
        <v>Vul diameter in</v>
      </c>
      <c r="Z134" s="42" t="str">
        <f t="shared" si="28"/>
        <v>Vul R1 in</v>
      </c>
      <c r="AA134" s="42" t="str">
        <f t="shared" si="29"/>
        <v>Vul H1 in</v>
      </c>
      <c r="AB134" s="42" t="str">
        <f t="shared" si="30"/>
        <v>Vul R2 in</v>
      </c>
      <c r="AC134" s="42" t="str">
        <f t="shared" si="31"/>
        <v>Vul H2 in</v>
      </c>
      <c r="AD134" s="42" t="str">
        <f t="shared" si="32"/>
        <v>Vul nutsvoorziening in</v>
      </c>
      <c r="AE134" s="42" t="str">
        <f t="shared" si="33"/>
        <v>Nuts incorrect</v>
      </c>
      <c r="AF134" s="42" t="str">
        <f t="shared" si="34"/>
        <v>Vul A maat in</v>
      </c>
      <c r="AG134" s="42" t="str">
        <f t="shared" si="35"/>
        <v>Vul B/Sprongmaat in</v>
      </c>
      <c r="AH134" s="43" t="e">
        <f t="shared" si="36"/>
        <v>#VALUE!</v>
      </c>
      <c r="AI134" s="42" t="str">
        <f t="shared" si="37"/>
        <v>Vul C maat in</v>
      </c>
      <c r="AJ134" s="42" t="str">
        <f t="shared" si="38"/>
        <v>goed</v>
      </c>
      <c r="AK134" s="42" t="str">
        <f t="shared" si="39"/>
        <v>goed</v>
      </c>
      <c r="AL134" s="42" t="str">
        <f t="shared" si="40"/>
        <v>Vul uit 1 stuk in</v>
      </c>
      <c r="AM134" s="42" t="str">
        <f t="shared" si="41"/>
        <v>Vul trekkoord in</v>
      </c>
      <c r="AN134" s="15"/>
    </row>
    <row r="135" spans="1:40" ht="15" customHeight="1" x14ac:dyDescent="0.25">
      <c r="A135" s="11" t="str">
        <f>IF(Blad1!A117="","",Blad1!A117)</f>
        <v/>
      </c>
      <c r="B135" s="12" t="str">
        <f>IF(Blad1!B117="","",Blad1!B117)</f>
        <v/>
      </c>
      <c r="C135" s="12" t="str">
        <f>IF(Blad1!C117="","",Blad1!C117)</f>
        <v/>
      </c>
      <c r="D135" s="13" t="str">
        <f>IF(Blad1!D117="","",IF(ISNUMBER(SEARCH("ø",Blad1!D117)),Blad1!D117,"ø"&amp;Blad1!D117))</f>
        <v/>
      </c>
      <c r="E135" s="12" t="str">
        <f>IF(Blad1!E117="","",Blad1!E117)</f>
        <v/>
      </c>
      <c r="F135" s="12" t="str">
        <f>IF(Blad1!F117="","",Blad1!F117)</f>
        <v/>
      </c>
      <c r="G135" s="12" t="str">
        <f>IF(Blad1!G117="","",Blad1!G117)</f>
        <v/>
      </c>
      <c r="H135" s="12" t="str">
        <f>IF(Blad1!H117="","",Blad1!H117)</f>
        <v/>
      </c>
      <c r="I135" s="12" t="str">
        <f>IF(Blad1!I117="",IF(B135="","",IF(B135="geel","gas",IF(B135="grijs","telecom",IF(B135="groen","CAI",IF(B135="blauw","water",IF(B135="rood","elektra","")))))),Blad1!I117)</f>
        <v/>
      </c>
      <c r="J135" s="12" t="str">
        <f>IF(Blad1!J117="","",Blad1!J117)</f>
        <v/>
      </c>
      <c r="K135" s="12" t="str">
        <f>IF(Blad1!K117="","",Blad1!K117)</f>
        <v/>
      </c>
      <c r="L135" s="12" t="str">
        <f>IF(Blad1!L117="","",Blad1!L117)</f>
        <v/>
      </c>
      <c r="M135" s="12" t="str">
        <f>IF(Blad1!M117="","",Blad1!M117)</f>
        <v/>
      </c>
      <c r="N135" s="12" t="str">
        <f>IF(Blad1!N117="","",Blad1!N117)</f>
        <v/>
      </c>
      <c r="O135" s="12" t="str">
        <f>IF(Blad1!O117="","",Blad1!O117)</f>
        <v/>
      </c>
      <c r="P135" s="53"/>
      <c r="Q135" s="52" t="str">
        <f t="shared" si="21"/>
        <v>Vul gegevens in</v>
      </c>
      <c r="R135" s="50" t="str" cm="1">
        <f t="array" ref="R135">IF(Q135="","",IFERROR(INDEX(T135:AM135,MATCH(TRUE,T135:AM135&lt;&gt;"goed",0)),"goed"))</f>
        <v>Vul type in</v>
      </c>
      <c r="S135" s="42"/>
      <c r="T135" s="42" t="str">
        <f t="shared" si="22"/>
        <v>Vul type in</v>
      </c>
      <c r="U135" s="42" t="str">
        <f t="shared" si="23"/>
        <v>Vul kleur in</v>
      </c>
      <c r="V135" s="42" t="str">
        <f t="shared" si="24"/>
        <v>Vul aantal in</v>
      </c>
      <c r="W135" s="42" t="str">
        <f t="shared" si="25"/>
        <v>goed</v>
      </c>
      <c r="X135" s="42" t="str">
        <f t="shared" si="26"/>
        <v>goed</v>
      </c>
      <c r="Y135" s="42" t="str">
        <f t="shared" si="27"/>
        <v>Vul diameter in</v>
      </c>
      <c r="Z135" s="42" t="str">
        <f t="shared" si="28"/>
        <v>Vul R1 in</v>
      </c>
      <c r="AA135" s="42" t="str">
        <f t="shared" si="29"/>
        <v>Vul H1 in</v>
      </c>
      <c r="AB135" s="42" t="str">
        <f t="shared" si="30"/>
        <v>Vul R2 in</v>
      </c>
      <c r="AC135" s="42" t="str">
        <f t="shared" si="31"/>
        <v>Vul H2 in</v>
      </c>
      <c r="AD135" s="42" t="str">
        <f t="shared" si="32"/>
        <v>Vul nutsvoorziening in</v>
      </c>
      <c r="AE135" s="42" t="str">
        <f t="shared" si="33"/>
        <v>Nuts incorrect</v>
      </c>
      <c r="AF135" s="42" t="str">
        <f t="shared" si="34"/>
        <v>Vul A maat in</v>
      </c>
      <c r="AG135" s="42" t="str">
        <f t="shared" si="35"/>
        <v>Vul B/Sprongmaat in</v>
      </c>
      <c r="AH135" s="43" t="e">
        <f t="shared" si="36"/>
        <v>#VALUE!</v>
      </c>
      <c r="AI135" s="42" t="str">
        <f t="shared" si="37"/>
        <v>Vul C maat in</v>
      </c>
      <c r="AJ135" s="42" t="str">
        <f t="shared" si="38"/>
        <v>goed</v>
      </c>
      <c r="AK135" s="42" t="str">
        <f t="shared" si="39"/>
        <v>goed</v>
      </c>
      <c r="AL135" s="42" t="str">
        <f t="shared" si="40"/>
        <v>Vul uit 1 stuk in</v>
      </c>
      <c r="AM135" s="42" t="str">
        <f t="shared" si="41"/>
        <v>Vul trekkoord in</v>
      </c>
      <c r="AN135" s="15"/>
    </row>
    <row r="136" spans="1:40" ht="15" customHeight="1" x14ac:dyDescent="0.25">
      <c r="A136" s="11" t="str">
        <f>IF(Blad1!A118="","",Blad1!A118)</f>
        <v/>
      </c>
      <c r="B136" s="12" t="str">
        <f>IF(Blad1!B118="","",Blad1!B118)</f>
        <v/>
      </c>
      <c r="C136" s="12" t="str">
        <f>IF(Blad1!C118="","",Blad1!C118)</f>
        <v/>
      </c>
      <c r="D136" s="13" t="str">
        <f>IF(Blad1!D118="","",IF(ISNUMBER(SEARCH("ø",Blad1!D118)),Blad1!D118,"ø"&amp;Blad1!D118))</f>
        <v/>
      </c>
      <c r="E136" s="12" t="str">
        <f>IF(Blad1!E118="","",Blad1!E118)</f>
        <v/>
      </c>
      <c r="F136" s="12" t="str">
        <f>IF(Blad1!F118="","",Blad1!F118)</f>
        <v/>
      </c>
      <c r="G136" s="12" t="str">
        <f>IF(Blad1!G118="","",Blad1!G118)</f>
        <v/>
      </c>
      <c r="H136" s="12" t="str">
        <f>IF(Blad1!H118="","",Blad1!H118)</f>
        <v/>
      </c>
      <c r="I136" s="12" t="str">
        <f>IF(Blad1!I118="",IF(B136="","",IF(B136="geel","gas",IF(B136="grijs","telecom",IF(B136="groen","CAI",IF(B136="blauw","water",IF(B136="rood","elektra","")))))),Blad1!I118)</f>
        <v/>
      </c>
      <c r="J136" s="12" t="str">
        <f>IF(Blad1!J118="","",Blad1!J118)</f>
        <v/>
      </c>
      <c r="K136" s="12" t="str">
        <f>IF(Blad1!K118="","",Blad1!K118)</f>
        <v/>
      </c>
      <c r="L136" s="12" t="str">
        <f>IF(Blad1!L118="","",Blad1!L118)</f>
        <v/>
      </c>
      <c r="M136" s="12" t="str">
        <f>IF(Blad1!M118="","",Blad1!M118)</f>
        <v/>
      </c>
      <c r="N136" s="12" t="str">
        <f>IF(Blad1!N118="","",Blad1!N118)</f>
        <v/>
      </c>
      <c r="O136" s="12" t="str">
        <f>IF(Blad1!O118="","",Blad1!O118)</f>
        <v/>
      </c>
      <c r="P136" s="53"/>
      <c r="Q136" s="52" t="str">
        <f t="shared" si="21"/>
        <v>Vul gegevens in</v>
      </c>
      <c r="R136" s="50" t="str" cm="1">
        <f t="array" ref="R136">IF(Q136="","",IFERROR(INDEX(T136:AM136,MATCH(TRUE,T136:AM136&lt;&gt;"goed",0)),"goed"))</f>
        <v>Vul type in</v>
      </c>
      <c r="S136" s="42"/>
      <c r="T136" s="42" t="str">
        <f t="shared" si="22"/>
        <v>Vul type in</v>
      </c>
      <c r="U136" s="42" t="str">
        <f t="shared" si="23"/>
        <v>Vul kleur in</v>
      </c>
      <c r="V136" s="42" t="str">
        <f t="shared" si="24"/>
        <v>Vul aantal in</v>
      </c>
      <c r="W136" s="42" t="str">
        <f t="shared" si="25"/>
        <v>goed</v>
      </c>
      <c r="X136" s="42" t="str">
        <f t="shared" si="26"/>
        <v>goed</v>
      </c>
      <c r="Y136" s="42" t="str">
        <f t="shared" si="27"/>
        <v>Vul diameter in</v>
      </c>
      <c r="Z136" s="42" t="str">
        <f t="shared" si="28"/>
        <v>Vul R1 in</v>
      </c>
      <c r="AA136" s="42" t="str">
        <f t="shared" si="29"/>
        <v>Vul H1 in</v>
      </c>
      <c r="AB136" s="42" t="str">
        <f t="shared" si="30"/>
        <v>Vul R2 in</v>
      </c>
      <c r="AC136" s="42" t="str">
        <f t="shared" si="31"/>
        <v>Vul H2 in</v>
      </c>
      <c r="AD136" s="42" t="str">
        <f t="shared" si="32"/>
        <v>Vul nutsvoorziening in</v>
      </c>
      <c r="AE136" s="42" t="str">
        <f t="shared" si="33"/>
        <v>Nuts incorrect</v>
      </c>
      <c r="AF136" s="42" t="str">
        <f t="shared" si="34"/>
        <v>Vul A maat in</v>
      </c>
      <c r="AG136" s="42" t="str">
        <f t="shared" si="35"/>
        <v>Vul B/Sprongmaat in</v>
      </c>
      <c r="AH136" s="43" t="e">
        <f t="shared" si="36"/>
        <v>#VALUE!</v>
      </c>
      <c r="AI136" s="42" t="str">
        <f t="shared" si="37"/>
        <v>Vul C maat in</v>
      </c>
      <c r="AJ136" s="42" t="str">
        <f t="shared" si="38"/>
        <v>goed</v>
      </c>
      <c r="AK136" s="42" t="str">
        <f t="shared" si="39"/>
        <v>goed</v>
      </c>
      <c r="AL136" s="42" t="str">
        <f t="shared" si="40"/>
        <v>Vul uit 1 stuk in</v>
      </c>
      <c r="AM136" s="42" t="str">
        <f t="shared" si="41"/>
        <v>Vul trekkoord in</v>
      </c>
      <c r="AN136" s="15"/>
    </row>
    <row r="137" spans="1:40" ht="15" customHeight="1" x14ac:dyDescent="0.25">
      <c r="A137" s="11" t="str">
        <f>IF(Blad1!A119="","",Blad1!A119)</f>
        <v/>
      </c>
      <c r="B137" s="12" t="str">
        <f>IF(Blad1!B119="","",Blad1!B119)</f>
        <v/>
      </c>
      <c r="C137" s="12" t="str">
        <f>IF(Blad1!C119="","",Blad1!C119)</f>
        <v/>
      </c>
      <c r="D137" s="13" t="str">
        <f>IF(Blad1!D119="","",IF(ISNUMBER(SEARCH("ø",Blad1!D119)),Blad1!D119,"ø"&amp;Blad1!D119))</f>
        <v/>
      </c>
      <c r="E137" s="12" t="str">
        <f>IF(Blad1!E119="","",Blad1!E119)</f>
        <v/>
      </c>
      <c r="F137" s="12" t="str">
        <f>IF(Blad1!F119="","",Blad1!F119)</f>
        <v/>
      </c>
      <c r="G137" s="12" t="str">
        <f>IF(Blad1!G119="","",Blad1!G119)</f>
        <v/>
      </c>
      <c r="H137" s="12" t="str">
        <f>IF(Blad1!H119="","",Blad1!H119)</f>
        <v/>
      </c>
      <c r="I137" s="12" t="str">
        <f>IF(Blad1!I119="",IF(B137="","",IF(B137="geel","gas",IF(B137="grijs","telecom",IF(B137="groen","CAI",IF(B137="blauw","water",IF(B137="rood","elektra","")))))),Blad1!I119)</f>
        <v/>
      </c>
      <c r="J137" s="12" t="str">
        <f>IF(Blad1!J119="","",Blad1!J119)</f>
        <v/>
      </c>
      <c r="K137" s="12" t="str">
        <f>IF(Blad1!K119="","",Blad1!K119)</f>
        <v/>
      </c>
      <c r="L137" s="12" t="str">
        <f>IF(Blad1!L119="","",Blad1!L119)</f>
        <v/>
      </c>
      <c r="M137" s="12" t="str">
        <f>IF(Blad1!M119="","",Blad1!M119)</f>
        <v/>
      </c>
      <c r="N137" s="12" t="str">
        <f>IF(Blad1!N119="","",Blad1!N119)</f>
        <v/>
      </c>
      <c r="O137" s="12" t="str">
        <f>IF(Blad1!O119="","",Blad1!O119)</f>
        <v/>
      </c>
      <c r="P137" s="53"/>
      <c r="Q137" s="52" t="str">
        <f t="shared" si="21"/>
        <v>Vul gegevens in</v>
      </c>
      <c r="R137" s="50" t="str" cm="1">
        <f t="array" ref="R137">IF(Q137="","",IFERROR(INDEX(T137:AM137,MATCH(TRUE,T137:AM137&lt;&gt;"goed",0)),"goed"))</f>
        <v>Vul type in</v>
      </c>
      <c r="S137" s="42"/>
      <c r="T137" s="42" t="str">
        <f t="shared" si="22"/>
        <v>Vul type in</v>
      </c>
      <c r="U137" s="42" t="str">
        <f t="shared" si="23"/>
        <v>Vul kleur in</v>
      </c>
      <c r="V137" s="42" t="str">
        <f t="shared" si="24"/>
        <v>Vul aantal in</v>
      </c>
      <c r="W137" s="42" t="str">
        <f t="shared" si="25"/>
        <v>goed</v>
      </c>
      <c r="X137" s="42" t="str">
        <f t="shared" si="26"/>
        <v>goed</v>
      </c>
      <c r="Y137" s="42" t="str">
        <f t="shared" si="27"/>
        <v>Vul diameter in</v>
      </c>
      <c r="Z137" s="42" t="str">
        <f t="shared" si="28"/>
        <v>Vul R1 in</v>
      </c>
      <c r="AA137" s="42" t="str">
        <f t="shared" si="29"/>
        <v>Vul H1 in</v>
      </c>
      <c r="AB137" s="42" t="str">
        <f t="shared" si="30"/>
        <v>Vul R2 in</v>
      </c>
      <c r="AC137" s="42" t="str">
        <f t="shared" si="31"/>
        <v>Vul H2 in</v>
      </c>
      <c r="AD137" s="42" t="str">
        <f t="shared" si="32"/>
        <v>Vul nutsvoorziening in</v>
      </c>
      <c r="AE137" s="42" t="str">
        <f t="shared" si="33"/>
        <v>Nuts incorrect</v>
      </c>
      <c r="AF137" s="42" t="str">
        <f t="shared" si="34"/>
        <v>Vul A maat in</v>
      </c>
      <c r="AG137" s="42" t="str">
        <f t="shared" si="35"/>
        <v>Vul B/Sprongmaat in</v>
      </c>
      <c r="AH137" s="43" t="e">
        <f t="shared" si="36"/>
        <v>#VALUE!</v>
      </c>
      <c r="AI137" s="42" t="str">
        <f t="shared" si="37"/>
        <v>Vul C maat in</v>
      </c>
      <c r="AJ137" s="42" t="str">
        <f t="shared" si="38"/>
        <v>goed</v>
      </c>
      <c r="AK137" s="42" t="str">
        <f t="shared" si="39"/>
        <v>goed</v>
      </c>
      <c r="AL137" s="42" t="str">
        <f t="shared" si="40"/>
        <v>Vul uit 1 stuk in</v>
      </c>
      <c r="AM137" s="42" t="str">
        <f t="shared" si="41"/>
        <v>Vul trekkoord in</v>
      </c>
      <c r="AN137" s="15"/>
    </row>
    <row r="138" spans="1:40" ht="15" customHeight="1" x14ac:dyDescent="0.25">
      <c r="A138" s="11" t="str">
        <f>IF(Blad1!A120="","",Blad1!A120)</f>
        <v/>
      </c>
      <c r="B138" s="12" t="str">
        <f>IF(Blad1!B120="","",Blad1!B120)</f>
        <v/>
      </c>
      <c r="C138" s="12" t="str">
        <f>IF(Blad1!C120="","",Blad1!C120)</f>
        <v/>
      </c>
      <c r="D138" s="13" t="str">
        <f>IF(Blad1!D120="","",IF(ISNUMBER(SEARCH("ø",Blad1!D120)),Blad1!D120,"ø"&amp;Blad1!D120))</f>
        <v/>
      </c>
      <c r="E138" s="12" t="str">
        <f>IF(Blad1!E120="","",Blad1!E120)</f>
        <v/>
      </c>
      <c r="F138" s="12" t="str">
        <f>IF(Blad1!F120="","",Blad1!F120)</f>
        <v/>
      </c>
      <c r="G138" s="12" t="str">
        <f>IF(Blad1!G120="","",Blad1!G120)</f>
        <v/>
      </c>
      <c r="H138" s="12" t="str">
        <f>IF(Blad1!H120="","",Blad1!H120)</f>
        <v/>
      </c>
      <c r="I138" s="12" t="str">
        <f>IF(Blad1!I120="",IF(B138="","",IF(B138="geel","gas",IF(B138="grijs","telecom",IF(B138="groen","CAI",IF(B138="blauw","water",IF(B138="rood","elektra","")))))),Blad1!I120)</f>
        <v/>
      </c>
      <c r="J138" s="12" t="str">
        <f>IF(Blad1!J120="","",Blad1!J120)</f>
        <v/>
      </c>
      <c r="K138" s="12" t="str">
        <f>IF(Blad1!K120="","",Blad1!K120)</f>
        <v/>
      </c>
      <c r="L138" s="12" t="str">
        <f>IF(Blad1!L120="","",Blad1!L120)</f>
        <v/>
      </c>
      <c r="M138" s="12" t="str">
        <f>IF(Blad1!M120="","",Blad1!M120)</f>
        <v/>
      </c>
      <c r="N138" s="12" t="str">
        <f>IF(Blad1!N120="","",Blad1!N120)</f>
        <v/>
      </c>
      <c r="O138" s="12" t="str">
        <f>IF(Blad1!O120="","",Blad1!O120)</f>
        <v/>
      </c>
      <c r="P138" s="53"/>
      <c r="Q138" s="52" t="str">
        <f t="shared" si="21"/>
        <v>Vul gegevens in</v>
      </c>
      <c r="R138" s="50" t="str" cm="1">
        <f t="array" ref="R138">IF(Q138="","",IFERROR(INDEX(T138:AM138,MATCH(TRUE,T138:AM138&lt;&gt;"goed",0)),"goed"))</f>
        <v>Vul type in</v>
      </c>
      <c r="S138" s="42"/>
      <c r="T138" s="42" t="str">
        <f t="shared" si="22"/>
        <v>Vul type in</v>
      </c>
      <c r="U138" s="42" t="str">
        <f t="shared" si="23"/>
        <v>Vul kleur in</v>
      </c>
      <c r="V138" s="42" t="str">
        <f t="shared" si="24"/>
        <v>Vul aantal in</v>
      </c>
      <c r="W138" s="42" t="str">
        <f t="shared" si="25"/>
        <v>goed</v>
      </c>
      <c r="X138" s="42" t="str">
        <f t="shared" si="26"/>
        <v>goed</v>
      </c>
      <c r="Y138" s="42" t="str">
        <f t="shared" si="27"/>
        <v>Vul diameter in</v>
      </c>
      <c r="Z138" s="42" t="str">
        <f t="shared" si="28"/>
        <v>Vul R1 in</v>
      </c>
      <c r="AA138" s="42" t="str">
        <f t="shared" si="29"/>
        <v>Vul H1 in</v>
      </c>
      <c r="AB138" s="42" t="str">
        <f t="shared" si="30"/>
        <v>Vul R2 in</v>
      </c>
      <c r="AC138" s="42" t="str">
        <f t="shared" si="31"/>
        <v>Vul H2 in</v>
      </c>
      <c r="AD138" s="42" t="str">
        <f t="shared" si="32"/>
        <v>Vul nutsvoorziening in</v>
      </c>
      <c r="AE138" s="42" t="str">
        <f t="shared" si="33"/>
        <v>Nuts incorrect</v>
      </c>
      <c r="AF138" s="42" t="str">
        <f t="shared" si="34"/>
        <v>Vul A maat in</v>
      </c>
      <c r="AG138" s="42" t="str">
        <f t="shared" si="35"/>
        <v>Vul B/Sprongmaat in</v>
      </c>
      <c r="AH138" s="43" t="e">
        <f t="shared" si="36"/>
        <v>#VALUE!</v>
      </c>
      <c r="AI138" s="42" t="str">
        <f t="shared" si="37"/>
        <v>Vul C maat in</v>
      </c>
      <c r="AJ138" s="42" t="str">
        <f t="shared" si="38"/>
        <v>goed</v>
      </c>
      <c r="AK138" s="42" t="str">
        <f t="shared" si="39"/>
        <v>goed</v>
      </c>
      <c r="AL138" s="42" t="str">
        <f t="shared" si="40"/>
        <v>Vul uit 1 stuk in</v>
      </c>
      <c r="AM138" s="42" t="str">
        <f t="shared" si="41"/>
        <v>Vul trekkoord in</v>
      </c>
      <c r="AN138" s="15"/>
    </row>
    <row r="139" spans="1:40" ht="15" customHeight="1" x14ac:dyDescent="0.25">
      <c r="A139" s="11" t="str">
        <f>IF(Blad1!A121="","",Blad1!A121)</f>
        <v/>
      </c>
      <c r="B139" s="12" t="str">
        <f>IF(Blad1!B121="","",Blad1!B121)</f>
        <v/>
      </c>
      <c r="C139" s="12" t="str">
        <f>IF(Blad1!C121="","",Blad1!C121)</f>
        <v/>
      </c>
      <c r="D139" s="13" t="str">
        <f>IF(Blad1!D121="","",IF(ISNUMBER(SEARCH("ø",Blad1!D121)),Blad1!D121,"ø"&amp;Blad1!D121))</f>
        <v/>
      </c>
      <c r="E139" s="12" t="str">
        <f>IF(Blad1!E121="","",Blad1!E121)</f>
        <v/>
      </c>
      <c r="F139" s="12" t="str">
        <f>IF(Blad1!F121="","",Blad1!F121)</f>
        <v/>
      </c>
      <c r="G139" s="12" t="str">
        <f>IF(Blad1!G121="","",Blad1!G121)</f>
        <v/>
      </c>
      <c r="H139" s="12" t="str">
        <f>IF(Blad1!H121="","",Blad1!H121)</f>
        <v/>
      </c>
      <c r="I139" s="12" t="str">
        <f>IF(Blad1!I121="",IF(B139="","",IF(B139="geel","gas",IF(B139="grijs","telecom",IF(B139="groen","CAI",IF(B139="blauw","water",IF(B139="rood","elektra","")))))),Blad1!I121)</f>
        <v/>
      </c>
      <c r="J139" s="12" t="str">
        <f>IF(Blad1!J121="","",Blad1!J121)</f>
        <v/>
      </c>
      <c r="K139" s="12" t="str">
        <f>IF(Blad1!K121="","",Blad1!K121)</f>
        <v/>
      </c>
      <c r="L139" s="12" t="str">
        <f>IF(Blad1!L121="","",Blad1!L121)</f>
        <v/>
      </c>
      <c r="M139" s="12" t="str">
        <f>IF(Blad1!M121="","",Blad1!M121)</f>
        <v/>
      </c>
      <c r="N139" s="12" t="str">
        <f>IF(Blad1!N121="","",Blad1!N121)</f>
        <v/>
      </c>
      <c r="O139" s="12" t="str">
        <f>IF(Blad1!O121="","",Blad1!O121)</f>
        <v/>
      </c>
      <c r="P139" s="53"/>
      <c r="Q139" s="52" t="str">
        <f t="shared" si="21"/>
        <v>Vul gegevens in</v>
      </c>
      <c r="R139" s="50" t="str" cm="1">
        <f t="array" ref="R139">IF(Q139="","",IFERROR(INDEX(T139:AM139,MATCH(TRUE,T139:AM139&lt;&gt;"goed",0)),"goed"))</f>
        <v>Vul type in</v>
      </c>
      <c r="S139" s="42"/>
      <c r="T139" s="42" t="str">
        <f t="shared" si="22"/>
        <v>Vul type in</v>
      </c>
      <c r="U139" s="42" t="str">
        <f t="shared" si="23"/>
        <v>Vul kleur in</v>
      </c>
      <c r="V139" s="42" t="str">
        <f t="shared" si="24"/>
        <v>Vul aantal in</v>
      </c>
      <c r="W139" s="42" t="str">
        <f t="shared" si="25"/>
        <v>goed</v>
      </c>
      <c r="X139" s="42" t="str">
        <f t="shared" si="26"/>
        <v>goed</v>
      </c>
      <c r="Y139" s="42" t="str">
        <f t="shared" si="27"/>
        <v>Vul diameter in</v>
      </c>
      <c r="Z139" s="42" t="str">
        <f t="shared" si="28"/>
        <v>Vul R1 in</v>
      </c>
      <c r="AA139" s="42" t="str">
        <f t="shared" si="29"/>
        <v>Vul H1 in</v>
      </c>
      <c r="AB139" s="42" t="str">
        <f t="shared" si="30"/>
        <v>Vul R2 in</v>
      </c>
      <c r="AC139" s="42" t="str">
        <f t="shared" si="31"/>
        <v>Vul H2 in</v>
      </c>
      <c r="AD139" s="42" t="str">
        <f t="shared" si="32"/>
        <v>Vul nutsvoorziening in</v>
      </c>
      <c r="AE139" s="42" t="str">
        <f t="shared" si="33"/>
        <v>Nuts incorrect</v>
      </c>
      <c r="AF139" s="42" t="str">
        <f t="shared" si="34"/>
        <v>Vul A maat in</v>
      </c>
      <c r="AG139" s="42" t="str">
        <f t="shared" si="35"/>
        <v>Vul B/Sprongmaat in</v>
      </c>
      <c r="AH139" s="43" t="e">
        <f t="shared" si="36"/>
        <v>#VALUE!</v>
      </c>
      <c r="AI139" s="42" t="str">
        <f t="shared" si="37"/>
        <v>Vul C maat in</v>
      </c>
      <c r="AJ139" s="42" t="str">
        <f t="shared" si="38"/>
        <v>goed</v>
      </c>
      <c r="AK139" s="42" t="str">
        <f t="shared" si="39"/>
        <v>goed</v>
      </c>
      <c r="AL139" s="42" t="str">
        <f t="shared" si="40"/>
        <v>Vul uit 1 stuk in</v>
      </c>
      <c r="AM139" s="42" t="str">
        <f t="shared" si="41"/>
        <v>Vul trekkoord in</v>
      </c>
      <c r="AN139" s="15"/>
    </row>
    <row r="140" spans="1:40" ht="15" customHeight="1" x14ac:dyDescent="0.25">
      <c r="A140" s="11" t="str">
        <f>IF(Blad1!A122="","",Blad1!A122)</f>
        <v/>
      </c>
      <c r="B140" s="12" t="str">
        <f>IF(Blad1!B122="","",Blad1!B122)</f>
        <v/>
      </c>
      <c r="C140" s="12" t="str">
        <f>IF(Blad1!C122="","",Blad1!C122)</f>
        <v/>
      </c>
      <c r="D140" s="13" t="str">
        <f>IF(Blad1!D122="","",IF(ISNUMBER(SEARCH("ø",Blad1!D122)),Blad1!D122,"ø"&amp;Blad1!D122))</f>
        <v/>
      </c>
      <c r="E140" s="12" t="str">
        <f>IF(Blad1!E122="","",Blad1!E122)</f>
        <v/>
      </c>
      <c r="F140" s="12" t="str">
        <f>IF(Blad1!F122="","",Blad1!F122)</f>
        <v/>
      </c>
      <c r="G140" s="12" t="str">
        <f>IF(Blad1!G122="","",Blad1!G122)</f>
        <v/>
      </c>
      <c r="H140" s="12" t="str">
        <f>IF(Blad1!H122="","",Blad1!H122)</f>
        <v/>
      </c>
      <c r="I140" s="12" t="str">
        <f>IF(Blad1!I122="",IF(B140="","",IF(B140="geel","gas",IF(B140="grijs","telecom",IF(B140="groen","CAI",IF(B140="blauw","water",IF(B140="rood","elektra","")))))),Blad1!I122)</f>
        <v/>
      </c>
      <c r="J140" s="12" t="str">
        <f>IF(Blad1!J122="","",Blad1!J122)</f>
        <v/>
      </c>
      <c r="K140" s="12" t="str">
        <f>IF(Blad1!K122="","",Blad1!K122)</f>
        <v/>
      </c>
      <c r="L140" s="12" t="str">
        <f>IF(Blad1!L122="","",Blad1!L122)</f>
        <v/>
      </c>
      <c r="M140" s="12" t="str">
        <f>IF(Blad1!M122="","",Blad1!M122)</f>
        <v/>
      </c>
      <c r="N140" s="12" t="str">
        <f>IF(Blad1!N122="","",Blad1!N122)</f>
        <v/>
      </c>
      <c r="O140" s="12" t="str">
        <f>IF(Blad1!O122="","",Blad1!O122)</f>
        <v/>
      </c>
      <c r="P140" s="53"/>
      <c r="Q140" s="52" t="str">
        <f t="shared" si="21"/>
        <v>Vul gegevens in</v>
      </c>
      <c r="R140" s="50" t="str" cm="1">
        <f t="array" ref="R140">IF(Q140="","",IFERROR(INDEX(T140:AM140,MATCH(TRUE,T140:AM140&lt;&gt;"goed",0)),"goed"))</f>
        <v>Vul type in</v>
      </c>
      <c r="S140" s="42"/>
      <c r="T140" s="42" t="str">
        <f t="shared" si="22"/>
        <v>Vul type in</v>
      </c>
      <c r="U140" s="42" t="str">
        <f t="shared" si="23"/>
        <v>Vul kleur in</v>
      </c>
      <c r="V140" s="42" t="str">
        <f t="shared" si="24"/>
        <v>Vul aantal in</v>
      </c>
      <c r="W140" s="42" t="str">
        <f t="shared" si="25"/>
        <v>goed</v>
      </c>
      <c r="X140" s="42" t="str">
        <f t="shared" si="26"/>
        <v>goed</v>
      </c>
      <c r="Y140" s="42" t="str">
        <f t="shared" si="27"/>
        <v>Vul diameter in</v>
      </c>
      <c r="Z140" s="42" t="str">
        <f t="shared" si="28"/>
        <v>Vul R1 in</v>
      </c>
      <c r="AA140" s="42" t="str">
        <f t="shared" si="29"/>
        <v>Vul H1 in</v>
      </c>
      <c r="AB140" s="42" t="str">
        <f t="shared" si="30"/>
        <v>Vul R2 in</v>
      </c>
      <c r="AC140" s="42" t="str">
        <f t="shared" si="31"/>
        <v>Vul H2 in</v>
      </c>
      <c r="AD140" s="42" t="str">
        <f t="shared" si="32"/>
        <v>Vul nutsvoorziening in</v>
      </c>
      <c r="AE140" s="42" t="str">
        <f t="shared" si="33"/>
        <v>Nuts incorrect</v>
      </c>
      <c r="AF140" s="42" t="str">
        <f t="shared" si="34"/>
        <v>Vul A maat in</v>
      </c>
      <c r="AG140" s="42" t="str">
        <f t="shared" si="35"/>
        <v>Vul B/Sprongmaat in</v>
      </c>
      <c r="AH140" s="43" t="e">
        <f t="shared" si="36"/>
        <v>#VALUE!</v>
      </c>
      <c r="AI140" s="42" t="str">
        <f t="shared" si="37"/>
        <v>Vul C maat in</v>
      </c>
      <c r="AJ140" s="42" t="str">
        <f t="shared" si="38"/>
        <v>goed</v>
      </c>
      <c r="AK140" s="42" t="str">
        <f t="shared" si="39"/>
        <v>goed</v>
      </c>
      <c r="AL140" s="42" t="str">
        <f t="shared" si="40"/>
        <v>Vul uit 1 stuk in</v>
      </c>
      <c r="AM140" s="42" t="str">
        <f t="shared" si="41"/>
        <v>Vul trekkoord in</v>
      </c>
      <c r="AN140" s="15"/>
    </row>
    <row r="141" spans="1:40" ht="15" customHeight="1" x14ac:dyDescent="0.25">
      <c r="A141" s="11" t="str">
        <f>IF(Blad1!A123="","",Blad1!A123)</f>
        <v/>
      </c>
      <c r="B141" s="12" t="str">
        <f>IF(Blad1!B123="","",Blad1!B123)</f>
        <v/>
      </c>
      <c r="C141" s="12" t="str">
        <f>IF(Blad1!C123="","",Blad1!C123)</f>
        <v/>
      </c>
      <c r="D141" s="13" t="str">
        <f>IF(Blad1!D123="","",IF(ISNUMBER(SEARCH("ø",Blad1!D123)),Blad1!D123,"ø"&amp;Blad1!D123))</f>
        <v/>
      </c>
      <c r="E141" s="12" t="str">
        <f>IF(Blad1!E123="","",Blad1!E123)</f>
        <v/>
      </c>
      <c r="F141" s="12" t="str">
        <f>IF(Blad1!F123="","",Blad1!F123)</f>
        <v/>
      </c>
      <c r="G141" s="12" t="str">
        <f>IF(Blad1!G123="","",Blad1!G123)</f>
        <v/>
      </c>
      <c r="H141" s="12" t="str">
        <f>IF(Blad1!H123="","",Blad1!H123)</f>
        <v/>
      </c>
      <c r="I141" s="12" t="str">
        <f>IF(Blad1!I123="",IF(B141="","",IF(B141="geel","gas",IF(B141="grijs","telecom",IF(B141="groen","CAI",IF(B141="blauw","water",IF(B141="rood","elektra","")))))),Blad1!I123)</f>
        <v/>
      </c>
      <c r="J141" s="12" t="str">
        <f>IF(Blad1!J123="","",Blad1!J123)</f>
        <v/>
      </c>
      <c r="K141" s="12" t="str">
        <f>IF(Blad1!K123="","",Blad1!K123)</f>
        <v/>
      </c>
      <c r="L141" s="12" t="str">
        <f>IF(Blad1!L123="","",Blad1!L123)</f>
        <v/>
      </c>
      <c r="M141" s="12" t="str">
        <f>IF(Blad1!M123="","",Blad1!M123)</f>
        <v/>
      </c>
      <c r="N141" s="12" t="str">
        <f>IF(Blad1!N123="","",Blad1!N123)</f>
        <v/>
      </c>
      <c r="O141" s="12" t="str">
        <f>IF(Blad1!O123="","",Blad1!O123)</f>
        <v/>
      </c>
      <c r="P141" s="53"/>
      <c r="Q141" s="52" t="str">
        <f t="shared" si="21"/>
        <v>Vul gegevens in</v>
      </c>
      <c r="R141" s="50" t="str" cm="1">
        <f t="array" ref="R141">IF(Q141="","",IFERROR(INDEX(T141:AM141,MATCH(TRUE,T141:AM141&lt;&gt;"goed",0)),"goed"))</f>
        <v>Vul type in</v>
      </c>
      <c r="S141" s="42"/>
      <c r="T141" s="42" t="str">
        <f t="shared" si="22"/>
        <v>Vul type in</v>
      </c>
      <c r="U141" s="42" t="str">
        <f t="shared" si="23"/>
        <v>Vul kleur in</v>
      </c>
      <c r="V141" s="42" t="str">
        <f t="shared" si="24"/>
        <v>Vul aantal in</v>
      </c>
      <c r="W141" s="42" t="str">
        <f t="shared" si="25"/>
        <v>goed</v>
      </c>
      <c r="X141" s="42" t="str">
        <f t="shared" si="26"/>
        <v>goed</v>
      </c>
      <c r="Y141" s="42" t="str">
        <f t="shared" si="27"/>
        <v>Vul diameter in</v>
      </c>
      <c r="Z141" s="42" t="str">
        <f t="shared" si="28"/>
        <v>Vul R1 in</v>
      </c>
      <c r="AA141" s="42" t="str">
        <f t="shared" si="29"/>
        <v>Vul H1 in</v>
      </c>
      <c r="AB141" s="42" t="str">
        <f t="shared" si="30"/>
        <v>Vul R2 in</v>
      </c>
      <c r="AC141" s="42" t="str">
        <f t="shared" si="31"/>
        <v>Vul H2 in</v>
      </c>
      <c r="AD141" s="42" t="str">
        <f t="shared" si="32"/>
        <v>Vul nutsvoorziening in</v>
      </c>
      <c r="AE141" s="42" t="str">
        <f t="shared" si="33"/>
        <v>Nuts incorrect</v>
      </c>
      <c r="AF141" s="42" t="str">
        <f t="shared" si="34"/>
        <v>Vul A maat in</v>
      </c>
      <c r="AG141" s="42" t="str">
        <f t="shared" si="35"/>
        <v>Vul B/Sprongmaat in</v>
      </c>
      <c r="AH141" s="43" t="e">
        <f t="shared" si="36"/>
        <v>#VALUE!</v>
      </c>
      <c r="AI141" s="42" t="str">
        <f t="shared" si="37"/>
        <v>Vul C maat in</v>
      </c>
      <c r="AJ141" s="42" t="str">
        <f t="shared" si="38"/>
        <v>goed</v>
      </c>
      <c r="AK141" s="42" t="str">
        <f t="shared" si="39"/>
        <v>goed</v>
      </c>
      <c r="AL141" s="42" t="str">
        <f t="shared" si="40"/>
        <v>Vul uit 1 stuk in</v>
      </c>
      <c r="AM141" s="42" t="str">
        <f t="shared" si="41"/>
        <v>Vul trekkoord in</v>
      </c>
      <c r="AN141" s="15"/>
    </row>
    <row r="142" spans="1:40" ht="15" customHeight="1" x14ac:dyDescent="0.25">
      <c r="A142" s="11" t="str">
        <f>IF(Blad1!A124="","",Blad1!A124)</f>
        <v/>
      </c>
      <c r="B142" s="12" t="str">
        <f>IF(Blad1!B124="","",Blad1!B124)</f>
        <v/>
      </c>
      <c r="C142" s="12" t="str">
        <f>IF(Blad1!C124="","",Blad1!C124)</f>
        <v/>
      </c>
      <c r="D142" s="13" t="str">
        <f>IF(Blad1!D124="","",IF(ISNUMBER(SEARCH("ø",Blad1!D124)),Blad1!D124,"ø"&amp;Blad1!D124))</f>
        <v/>
      </c>
      <c r="E142" s="12" t="str">
        <f>IF(Blad1!E124="","",Blad1!E124)</f>
        <v/>
      </c>
      <c r="F142" s="12" t="str">
        <f>IF(Blad1!F124="","",Blad1!F124)</f>
        <v/>
      </c>
      <c r="G142" s="12" t="str">
        <f>IF(Blad1!G124="","",Blad1!G124)</f>
        <v/>
      </c>
      <c r="H142" s="12" t="str">
        <f>IF(Blad1!H124="","",Blad1!H124)</f>
        <v/>
      </c>
      <c r="I142" s="12" t="str">
        <f>IF(Blad1!I124="",IF(B142="","",IF(B142="geel","gas",IF(B142="grijs","telecom",IF(B142="groen","CAI",IF(B142="blauw","water",IF(B142="rood","elektra","")))))),Blad1!I124)</f>
        <v/>
      </c>
      <c r="J142" s="12" t="str">
        <f>IF(Blad1!J124="","",Blad1!J124)</f>
        <v/>
      </c>
      <c r="K142" s="12" t="str">
        <f>IF(Blad1!K124="","",Blad1!K124)</f>
        <v/>
      </c>
      <c r="L142" s="12" t="str">
        <f>IF(Blad1!L124="","",Blad1!L124)</f>
        <v/>
      </c>
      <c r="M142" s="12" t="str">
        <f>IF(Blad1!M124="","",Blad1!M124)</f>
        <v/>
      </c>
      <c r="N142" s="12" t="str">
        <f>IF(Blad1!N124="","",Blad1!N124)</f>
        <v/>
      </c>
      <c r="O142" s="12" t="str">
        <f>IF(Blad1!O124="","",Blad1!O124)</f>
        <v/>
      </c>
      <c r="P142" s="53"/>
      <c r="Q142" s="52" t="str">
        <f t="shared" si="21"/>
        <v>Vul gegevens in</v>
      </c>
      <c r="R142" s="50" t="str" cm="1">
        <f t="array" ref="R142">IF(Q142="","",IFERROR(INDEX(T142:AM142,MATCH(TRUE,T142:AM142&lt;&gt;"goed",0)),"goed"))</f>
        <v>Vul type in</v>
      </c>
      <c r="S142" s="42"/>
      <c r="T142" s="42" t="str">
        <f t="shared" si="22"/>
        <v>Vul type in</v>
      </c>
      <c r="U142" s="42" t="str">
        <f t="shared" si="23"/>
        <v>Vul kleur in</v>
      </c>
      <c r="V142" s="42" t="str">
        <f t="shared" si="24"/>
        <v>Vul aantal in</v>
      </c>
      <c r="W142" s="42" t="str">
        <f t="shared" si="25"/>
        <v>goed</v>
      </c>
      <c r="X142" s="42" t="str">
        <f t="shared" si="26"/>
        <v>goed</v>
      </c>
      <c r="Y142" s="42" t="str">
        <f t="shared" si="27"/>
        <v>Vul diameter in</v>
      </c>
      <c r="Z142" s="42" t="str">
        <f t="shared" si="28"/>
        <v>Vul R1 in</v>
      </c>
      <c r="AA142" s="42" t="str">
        <f t="shared" si="29"/>
        <v>Vul H1 in</v>
      </c>
      <c r="AB142" s="42" t="str">
        <f t="shared" si="30"/>
        <v>Vul R2 in</v>
      </c>
      <c r="AC142" s="42" t="str">
        <f t="shared" si="31"/>
        <v>Vul H2 in</v>
      </c>
      <c r="AD142" s="42" t="str">
        <f t="shared" si="32"/>
        <v>Vul nutsvoorziening in</v>
      </c>
      <c r="AE142" s="42" t="str">
        <f t="shared" si="33"/>
        <v>Nuts incorrect</v>
      </c>
      <c r="AF142" s="42" t="str">
        <f t="shared" si="34"/>
        <v>Vul A maat in</v>
      </c>
      <c r="AG142" s="42" t="str">
        <f t="shared" si="35"/>
        <v>Vul B/Sprongmaat in</v>
      </c>
      <c r="AH142" s="43" t="e">
        <f t="shared" si="36"/>
        <v>#VALUE!</v>
      </c>
      <c r="AI142" s="42" t="str">
        <f t="shared" si="37"/>
        <v>Vul C maat in</v>
      </c>
      <c r="AJ142" s="42" t="str">
        <f t="shared" si="38"/>
        <v>goed</v>
      </c>
      <c r="AK142" s="42" t="str">
        <f t="shared" si="39"/>
        <v>goed</v>
      </c>
      <c r="AL142" s="42" t="str">
        <f t="shared" si="40"/>
        <v>Vul uit 1 stuk in</v>
      </c>
      <c r="AM142" s="42" t="str">
        <f t="shared" si="41"/>
        <v>Vul trekkoord in</v>
      </c>
      <c r="AN142" s="15"/>
    </row>
    <row r="143" spans="1:40" ht="15" customHeight="1" x14ac:dyDescent="0.25">
      <c r="A143" s="11" t="str">
        <f>IF(Blad1!A125="","",Blad1!A125)</f>
        <v/>
      </c>
      <c r="B143" s="12" t="str">
        <f>IF(Blad1!B125="","",Blad1!B125)</f>
        <v/>
      </c>
      <c r="C143" s="12" t="str">
        <f>IF(Blad1!C125="","",Blad1!C125)</f>
        <v/>
      </c>
      <c r="D143" s="13" t="str">
        <f>IF(Blad1!D125="","",IF(ISNUMBER(SEARCH("ø",Blad1!D125)),Blad1!D125,"ø"&amp;Blad1!D125))</f>
        <v/>
      </c>
      <c r="E143" s="12" t="str">
        <f>IF(Blad1!E125="","",Blad1!E125)</f>
        <v/>
      </c>
      <c r="F143" s="12" t="str">
        <f>IF(Blad1!F125="","",Blad1!F125)</f>
        <v/>
      </c>
      <c r="G143" s="12" t="str">
        <f>IF(Blad1!G125="","",Blad1!G125)</f>
        <v/>
      </c>
      <c r="H143" s="12" t="str">
        <f>IF(Blad1!H125="","",Blad1!H125)</f>
        <v/>
      </c>
      <c r="I143" s="12" t="str">
        <f>IF(Blad1!I125="",IF(B143="","",IF(B143="geel","gas",IF(B143="grijs","telecom",IF(B143="groen","CAI",IF(B143="blauw","water",IF(B143="rood","elektra","")))))),Blad1!I125)</f>
        <v/>
      </c>
      <c r="J143" s="12" t="str">
        <f>IF(Blad1!J125="","",Blad1!J125)</f>
        <v/>
      </c>
      <c r="K143" s="12" t="str">
        <f>IF(Blad1!K125="","",Blad1!K125)</f>
        <v/>
      </c>
      <c r="L143" s="12" t="str">
        <f>IF(Blad1!L125="","",Blad1!L125)</f>
        <v/>
      </c>
      <c r="M143" s="12" t="str">
        <f>IF(Blad1!M125="","",Blad1!M125)</f>
        <v/>
      </c>
      <c r="N143" s="12" t="str">
        <f>IF(Blad1!N125="","",Blad1!N125)</f>
        <v/>
      </c>
      <c r="O143" s="12" t="str">
        <f>IF(Blad1!O125="","",Blad1!O125)</f>
        <v/>
      </c>
      <c r="P143" s="53"/>
      <c r="Q143" s="52" t="str">
        <f t="shared" si="21"/>
        <v>Vul gegevens in</v>
      </c>
      <c r="R143" s="50" t="str" cm="1">
        <f t="array" ref="R143">IF(Q143="","",IFERROR(INDEX(T143:AM143,MATCH(TRUE,T143:AM143&lt;&gt;"goed",0)),"goed"))</f>
        <v>Vul type in</v>
      </c>
      <c r="S143" s="42"/>
      <c r="T143" s="42" t="str">
        <f t="shared" si="22"/>
        <v>Vul type in</v>
      </c>
      <c r="U143" s="42" t="str">
        <f t="shared" si="23"/>
        <v>Vul kleur in</v>
      </c>
      <c r="V143" s="42" t="str">
        <f t="shared" si="24"/>
        <v>Vul aantal in</v>
      </c>
      <c r="W143" s="42" t="str">
        <f t="shared" si="25"/>
        <v>goed</v>
      </c>
      <c r="X143" s="42" t="str">
        <f t="shared" si="26"/>
        <v>goed</v>
      </c>
      <c r="Y143" s="42" t="str">
        <f t="shared" si="27"/>
        <v>Vul diameter in</v>
      </c>
      <c r="Z143" s="42" t="str">
        <f t="shared" si="28"/>
        <v>Vul R1 in</v>
      </c>
      <c r="AA143" s="42" t="str">
        <f t="shared" si="29"/>
        <v>Vul H1 in</v>
      </c>
      <c r="AB143" s="42" t="str">
        <f t="shared" si="30"/>
        <v>Vul R2 in</v>
      </c>
      <c r="AC143" s="42" t="str">
        <f t="shared" si="31"/>
        <v>Vul H2 in</v>
      </c>
      <c r="AD143" s="42" t="str">
        <f t="shared" si="32"/>
        <v>Vul nutsvoorziening in</v>
      </c>
      <c r="AE143" s="42" t="str">
        <f t="shared" si="33"/>
        <v>Nuts incorrect</v>
      </c>
      <c r="AF143" s="42" t="str">
        <f t="shared" si="34"/>
        <v>Vul A maat in</v>
      </c>
      <c r="AG143" s="42" t="str">
        <f t="shared" si="35"/>
        <v>Vul B/Sprongmaat in</v>
      </c>
      <c r="AH143" s="43" t="e">
        <f t="shared" si="36"/>
        <v>#VALUE!</v>
      </c>
      <c r="AI143" s="42" t="str">
        <f t="shared" si="37"/>
        <v>Vul C maat in</v>
      </c>
      <c r="AJ143" s="42" t="str">
        <f t="shared" si="38"/>
        <v>goed</v>
      </c>
      <c r="AK143" s="42" t="str">
        <f t="shared" si="39"/>
        <v>goed</v>
      </c>
      <c r="AL143" s="42" t="str">
        <f t="shared" si="40"/>
        <v>Vul uit 1 stuk in</v>
      </c>
      <c r="AM143" s="42" t="str">
        <f t="shared" si="41"/>
        <v>Vul trekkoord in</v>
      </c>
      <c r="AN143" s="15"/>
    </row>
    <row r="144" spans="1:40" ht="15" customHeight="1" x14ac:dyDescent="0.25">
      <c r="A144" s="11" t="str">
        <f>IF(Blad1!A126="","",Blad1!A126)</f>
        <v/>
      </c>
      <c r="B144" s="12" t="str">
        <f>IF(Blad1!B126="","",Blad1!B126)</f>
        <v/>
      </c>
      <c r="C144" s="12" t="str">
        <f>IF(Blad1!C126="","",Blad1!C126)</f>
        <v/>
      </c>
      <c r="D144" s="13" t="str">
        <f>IF(Blad1!D126="","",IF(ISNUMBER(SEARCH("ø",Blad1!D126)),Blad1!D126,"ø"&amp;Blad1!D126))</f>
        <v/>
      </c>
      <c r="E144" s="12" t="str">
        <f>IF(Blad1!E126="","",Blad1!E126)</f>
        <v/>
      </c>
      <c r="F144" s="12" t="str">
        <f>IF(Blad1!F126="","",Blad1!F126)</f>
        <v/>
      </c>
      <c r="G144" s="12" t="str">
        <f>IF(Blad1!G126="","",Blad1!G126)</f>
        <v/>
      </c>
      <c r="H144" s="12" t="str">
        <f>IF(Blad1!H126="","",Blad1!H126)</f>
        <v/>
      </c>
      <c r="I144" s="12" t="str">
        <f>IF(Blad1!I126="",IF(B144="","",IF(B144="geel","gas",IF(B144="grijs","telecom",IF(B144="groen","CAI",IF(B144="blauw","water",IF(B144="rood","elektra","")))))),Blad1!I126)</f>
        <v/>
      </c>
      <c r="J144" s="12" t="str">
        <f>IF(Blad1!J126="","",Blad1!J126)</f>
        <v/>
      </c>
      <c r="K144" s="12" t="str">
        <f>IF(Blad1!K126="","",Blad1!K126)</f>
        <v/>
      </c>
      <c r="L144" s="12" t="str">
        <f>IF(Blad1!L126="","",Blad1!L126)</f>
        <v/>
      </c>
      <c r="M144" s="12" t="str">
        <f>IF(Blad1!M126="","",Blad1!M126)</f>
        <v/>
      </c>
      <c r="N144" s="12" t="str">
        <f>IF(Blad1!N126="","",Blad1!N126)</f>
        <v/>
      </c>
      <c r="O144" s="12" t="str">
        <f>IF(Blad1!O126="","",Blad1!O126)</f>
        <v/>
      </c>
      <c r="P144" s="53"/>
      <c r="Q144" s="52" t="str">
        <f t="shared" si="21"/>
        <v>Vul gegevens in</v>
      </c>
      <c r="R144" s="50" t="str" cm="1">
        <f t="array" ref="R144">IF(Q144="","",IFERROR(INDEX(T144:AM144,MATCH(TRUE,T144:AM144&lt;&gt;"goed",0)),"goed"))</f>
        <v>Vul type in</v>
      </c>
      <c r="S144" s="42"/>
      <c r="T144" s="42" t="str">
        <f t="shared" si="22"/>
        <v>Vul type in</v>
      </c>
      <c r="U144" s="42" t="str">
        <f t="shared" si="23"/>
        <v>Vul kleur in</v>
      </c>
      <c r="V144" s="42" t="str">
        <f t="shared" si="24"/>
        <v>Vul aantal in</v>
      </c>
      <c r="W144" s="42" t="str">
        <f t="shared" si="25"/>
        <v>goed</v>
      </c>
      <c r="X144" s="42" t="str">
        <f t="shared" si="26"/>
        <v>goed</v>
      </c>
      <c r="Y144" s="42" t="str">
        <f t="shared" si="27"/>
        <v>Vul diameter in</v>
      </c>
      <c r="Z144" s="42" t="str">
        <f t="shared" si="28"/>
        <v>Vul R1 in</v>
      </c>
      <c r="AA144" s="42" t="str">
        <f t="shared" si="29"/>
        <v>Vul H1 in</v>
      </c>
      <c r="AB144" s="42" t="str">
        <f t="shared" si="30"/>
        <v>Vul R2 in</v>
      </c>
      <c r="AC144" s="42" t="str">
        <f t="shared" si="31"/>
        <v>Vul H2 in</v>
      </c>
      <c r="AD144" s="42" t="str">
        <f t="shared" si="32"/>
        <v>Vul nutsvoorziening in</v>
      </c>
      <c r="AE144" s="42" t="str">
        <f t="shared" si="33"/>
        <v>Nuts incorrect</v>
      </c>
      <c r="AF144" s="42" t="str">
        <f t="shared" si="34"/>
        <v>Vul A maat in</v>
      </c>
      <c r="AG144" s="42" t="str">
        <f t="shared" si="35"/>
        <v>Vul B/Sprongmaat in</v>
      </c>
      <c r="AH144" s="43" t="e">
        <f t="shared" si="36"/>
        <v>#VALUE!</v>
      </c>
      <c r="AI144" s="42" t="str">
        <f t="shared" si="37"/>
        <v>Vul C maat in</v>
      </c>
      <c r="AJ144" s="42" t="str">
        <f t="shared" si="38"/>
        <v>goed</v>
      </c>
      <c r="AK144" s="42" t="str">
        <f t="shared" si="39"/>
        <v>goed</v>
      </c>
      <c r="AL144" s="42" t="str">
        <f t="shared" si="40"/>
        <v>Vul uit 1 stuk in</v>
      </c>
      <c r="AM144" s="42" t="str">
        <f t="shared" si="41"/>
        <v>Vul trekkoord in</v>
      </c>
      <c r="AN144" s="15"/>
    </row>
    <row r="145" spans="1:40" ht="15" customHeight="1" x14ac:dyDescent="0.25">
      <c r="A145" s="11" t="str">
        <f>IF(Blad1!A127="","",Blad1!A127)</f>
        <v/>
      </c>
      <c r="B145" s="12" t="str">
        <f>IF(Blad1!B127="","",Blad1!B127)</f>
        <v/>
      </c>
      <c r="C145" s="12" t="str">
        <f>IF(Blad1!C127="","",Blad1!C127)</f>
        <v/>
      </c>
      <c r="D145" s="13" t="str">
        <f>IF(Blad1!D127="","",IF(ISNUMBER(SEARCH("ø",Blad1!D127)),Blad1!D127,"ø"&amp;Blad1!D127))</f>
        <v/>
      </c>
      <c r="E145" s="12" t="str">
        <f>IF(Blad1!E127="","",Blad1!E127)</f>
        <v/>
      </c>
      <c r="F145" s="12" t="str">
        <f>IF(Blad1!F127="","",Blad1!F127)</f>
        <v/>
      </c>
      <c r="G145" s="12" t="str">
        <f>IF(Blad1!G127="","",Blad1!G127)</f>
        <v/>
      </c>
      <c r="H145" s="12" t="str">
        <f>IF(Blad1!H127="","",Blad1!H127)</f>
        <v/>
      </c>
      <c r="I145" s="12" t="str">
        <f>IF(Blad1!I127="",IF(B145="","",IF(B145="geel","gas",IF(B145="grijs","telecom",IF(B145="groen","CAI",IF(B145="blauw","water",IF(B145="rood","elektra","")))))),Blad1!I127)</f>
        <v/>
      </c>
      <c r="J145" s="12" t="str">
        <f>IF(Blad1!J127="","",Blad1!J127)</f>
        <v/>
      </c>
      <c r="K145" s="12" t="str">
        <f>IF(Blad1!K127="","",Blad1!K127)</f>
        <v/>
      </c>
      <c r="L145" s="12" t="str">
        <f>IF(Blad1!L127="","",Blad1!L127)</f>
        <v/>
      </c>
      <c r="M145" s="12" t="str">
        <f>IF(Blad1!M127="","",Blad1!M127)</f>
        <v/>
      </c>
      <c r="N145" s="12" t="str">
        <f>IF(Blad1!N127="","",Blad1!N127)</f>
        <v/>
      </c>
      <c r="O145" s="12" t="str">
        <f>IF(Blad1!O127="","",Blad1!O127)</f>
        <v/>
      </c>
      <c r="P145" s="53"/>
      <c r="Q145" s="52" t="str">
        <f t="shared" si="21"/>
        <v>Vul gegevens in</v>
      </c>
      <c r="R145" s="50" t="str" cm="1">
        <f t="array" ref="R145">IF(Q145="","",IFERROR(INDEX(T145:AM145,MATCH(TRUE,T145:AM145&lt;&gt;"goed",0)),"goed"))</f>
        <v>Vul type in</v>
      </c>
      <c r="S145" s="42"/>
      <c r="T145" s="42" t="str">
        <f t="shared" si="22"/>
        <v>Vul type in</v>
      </c>
      <c r="U145" s="42" t="str">
        <f t="shared" si="23"/>
        <v>Vul kleur in</v>
      </c>
      <c r="V145" s="42" t="str">
        <f t="shared" si="24"/>
        <v>Vul aantal in</v>
      </c>
      <c r="W145" s="42" t="str">
        <f t="shared" si="25"/>
        <v>goed</v>
      </c>
      <c r="X145" s="42" t="str">
        <f t="shared" si="26"/>
        <v>goed</v>
      </c>
      <c r="Y145" s="42" t="str">
        <f t="shared" si="27"/>
        <v>Vul diameter in</v>
      </c>
      <c r="Z145" s="42" t="str">
        <f t="shared" si="28"/>
        <v>Vul R1 in</v>
      </c>
      <c r="AA145" s="42" t="str">
        <f t="shared" si="29"/>
        <v>Vul H1 in</v>
      </c>
      <c r="AB145" s="42" t="str">
        <f t="shared" si="30"/>
        <v>Vul R2 in</v>
      </c>
      <c r="AC145" s="42" t="str">
        <f t="shared" si="31"/>
        <v>Vul H2 in</v>
      </c>
      <c r="AD145" s="42" t="str">
        <f t="shared" si="32"/>
        <v>Vul nutsvoorziening in</v>
      </c>
      <c r="AE145" s="42" t="str">
        <f t="shared" si="33"/>
        <v>Nuts incorrect</v>
      </c>
      <c r="AF145" s="42" t="str">
        <f t="shared" si="34"/>
        <v>Vul A maat in</v>
      </c>
      <c r="AG145" s="42" t="str">
        <f t="shared" si="35"/>
        <v>Vul B/Sprongmaat in</v>
      </c>
      <c r="AH145" s="43" t="e">
        <f t="shared" si="36"/>
        <v>#VALUE!</v>
      </c>
      <c r="AI145" s="42" t="str">
        <f t="shared" si="37"/>
        <v>Vul C maat in</v>
      </c>
      <c r="AJ145" s="42" t="str">
        <f t="shared" si="38"/>
        <v>goed</v>
      </c>
      <c r="AK145" s="42" t="str">
        <f t="shared" si="39"/>
        <v>goed</v>
      </c>
      <c r="AL145" s="42" t="str">
        <f t="shared" si="40"/>
        <v>Vul uit 1 stuk in</v>
      </c>
      <c r="AM145" s="42" t="str">
        <f t="shared" si="41"/>
        <v>Vul trekkoord in</v>
      </c>
      <c r="AN145" s="15"/>
    </row>
    <row r="146" spans="1:40" ht="15" customHeight="1" x14ac:dyDescent="0.25">
      <c r="A146" s="11" t="str">
        <f>IF(Blad1!A128="","",Blad1!A128)</f>
        <v/>
      </c>
      <c r="B146" s="12" t="str">
        <f>IF(Blad1!B128="","",Blad1!B128)</f>
        <v/>
      </c>
      <c r="C146" s="12" t="str">
        <f>IF(Blad1!C128="","",Blad1!C128)</f>
        <v/>
      </c>
      <c r="D146" s="13" t="str">
        <f>IF(Blad1!D128="","",IF(ISNUMBER(SEARCH("ø",Blad1!D128)),Blad1!D128,"ø"&amp;Blad1!D128))</f>
        <v/>
      </c>
      <c r="E146" s="12" t="str">
        <f>IF(Blad1!E128="","",Blad1!E128)</f>
        <v/>
      </c>
      <c r="F146" s="12" t="str">
        <f>IF(Blad1!F128="","",Blad1!F128)</f>
        <v/>
      </c>
      <c r="G146" s="12" t="str">
        <f>IF(Blad1!G128="","",Blad1!G128)</f>
        <v/>
      </c>
      <c r="H146" s="12" t="str">
        <f>IF(Blad1!H128="","",Blad1!H128)</f>
        <v/>
      </c>
      <c r="I146" s="12" t="str">
        <f>IF(Blad1!I128="",IF(B146="","",IF(B146="geel","gas",IF(B146="grijs","telecom",IF(B146="groen","CAI",IF(B146="blauw","water",IF(B146="rood","elektra","")))))),Blad1!I128)</f>
        <v/>
      </c>
      <c r="J146" s="12" t="str">
        <f>IF(Blad1!J128="","",Blad1!J128)</f>
        <v/>
      </c>
      <c r="K146" s="12" t="str">
        <f>IF(Blad1!K128="","",Blad1!K128)</f>
        <v/>
      </c>
      <c r="L146" s="12" t="str">
        <f>IF(Blad1!L128="","",Blad1!L128)</f>
        <v/>
      </c>
      <c r="M146" s="12" t="str">
        <f>IF(Blad1!M128="","",Blad1!M128)</f>
        <v/>
      </c>
      <c r="N146" s="12" t="str">
        <f>IF(Blad1!N128="","",Blad1!N128)</f>
        <v/>
      </c>
      <c r="O146" s="12" t="str">
        <f>IF(Blad1!O128="","",Blad1!O128)</f>
        <v/>
      </c>
      <c r="P146" s="53"/>
      <c r="Q146" s="52" t="str">
        <f t="shared" si="21"/>
        <v>Vul gegevens in</v>
      </c>
      <c r="R146" s="50" t="str" cm="1">
        <f t="array" ref="R146">IF(Q146="","",IFERROR(INDEX(T146:AM146,MATCH(TRUE,T146:AM146&lt;&gt;"goed",0)),"goed"))</f>
        <v>Vul type in</v>
      </c>
      <c r="S146" s="42"/>
      <c r="T146" s="42" t="str">
        <f t="shared" si="22"/>
        <v>Vul type in</v>
      </c>
      <c r="U146" s="42" t="str">
        <f t="shared" si="23"/>
        <v>Vul kleur in</v>
      </c>
      <c r="V146" s="42" t="str">
        <f t="shared" si="24"/>
        <v>Vul aantal in</v>
      </c>
      <c r="W146" s="42" t="str">
        <f t="shared" si="25"/>
        <v>goed</v>
      </c>
      <c r="X146" s="42" t="str">
        <f t="shared" si="26"/>
        <v>goed</v>
      </c>
      <c r="Y146" s="42" t="str">
        <f t="shared" si="27"/>
        <v>Vul diameter in</v>
      </c>
      <c r="Z146" s="42" t="str">
        <f t="shared" si="28"/>
        <v>Vul R1 in</v>
      </c>
      <c r="AA146" s="42" t="str">
        <f t="shared" si="29"/>
        <v>Vul H1 in</v>
      </c>
      <c r="AB146" s="42" t="str">
        <f t="shared" si="30"/>
        <v>Vul R2 in</v>
      </c>
      <c r="AC146" s="42" t="str">
        <f t="shared" si="31"/>
        <v>Vul H2 in</v>
      </c>
      <c r="AD146" s="42" t="str">
        <f t="shared" si="32"/>
        <v>Vul nutsvoorziening in</v>
      </c>
      <c r="AE146" s="42" t="str">
        <f t="shared" si="33"/>
        <v>Nuts incorrect</v>
      </c>
      <c r="AF146" s="42" t="str">
        <f t="shared" si="34"/>
        <v>Vul A maat in</v>
      </c>
      <c r="AG146" s="42" t="str">
        <f t="shared" si="35"/>
        <v>Vul B/Sprongmaat in</v>
      </c>
      <c r="AH146" s="43" t="e">
        <f t="shared" si="36"/>
        <v>#VALUE!</v>
      </c>
      <c r="AI146" s="42" t="str">
        <f t="shared" si="37"/>
        <v>Vul C maat in</v>
      </c>
      <c r="AJ146" s="42" t="str">
        <f t="shared" si="38"/>
        <v>goed</v>
      </c>
      <c r="AK146" s="42" t="str">
        <f t="shared" si="39"/>
        <v>goed</v>
      </c>
      <c r="AL146" s="42" t="str">
        <f t="shared" si="40"/>
        <v>Vul uit 1 stuk in</v>
      </c>
      <c r="AM146" s="42" t="str">
        <f t="shared" si="41"/>
        <v>Vul trekkoord in</v>
      </c>
      <c r="AN146" s="15"/>
    </row>
    <row r="147" spans="1:40" ht="15" customHeight="1" x14ac:dyDescent="0.25">
      <c r="A147" s="11" t="str">
        <f>IF(Blad1!A129="","",Blad1!A129)</f>
        <v/>
      </c>
      <c r="B147" s="12" t="str">
        <f>IF(Blad1!B129="","",Blad1!B129)</f>
        <v/>
      </c>
      <c r="C147" s="12" t="str">
        <f>IF(Blad1!C129="","",Blad1!C129)</f>
        <v/>
      </c>
      <c r="D147" s="13" t="str">
        <f>IF(Blad1!D129="","",IF(ISNUMBER(SEARCH("ø",Blad1!D129)),Blad1!D129,"ø"&amp;Blad1!D129))</f>
        <v/>
      </c>
      <c r="E147" s="12" t="str">
        <f>IF(Blad1!E129="","",Blad1!E129)</f>
        <v/>
      </c>
      <c r="F147" s="12" t="str">
        <f>IF(Blad1!F129="","",Blad1!F129)</f>
        <v/>
      </c>
      <c r="G147" s="12" t="str">
        <f>IF(Blad1!G129="","",Blad1!G129)</f>
        <v/>
      </c>
      <c r="H147" s="12" t="str">
        <f>IF(Blad1!H129="","",Blad1!H129)</f>
        <v/>
      </c>
      <c r="I147" s="12" t="str">
        <f>IF(Blad1!I129="",IF(B147="","",IF(B147="geel","gas",IF(B147="grijs","telecom",IF(B147="groen","CAI",IF(B147="blauw","water",IF(B147="rood","elektra","")))))),Blad1!I129)</f>
        <v/>
      </c>
      <c r="J147" s="12" t="str">
        <f>IF(Blad1!J129="","",Blad1!J129)</f>
        <v/>
      </c>
      <c r="K147" s="12" t="str">
        <f>IF(Blad1!K129="","",Blad1!K129)</f>
        <v/>
      </c>
      <c r="L147" s="12" t="str">
        <f>IF(Blad1!L129="","",Blad1!L129)</f>
        <v/>
      </c>
      <c r="M147" s="12" t="str">
        <f>IF(Blad1!M129="","",Blad1!M129)</f>
        <v/>
      </c>
      <c r="N147" s="12" t="str">
        <f>IF(Blad1!N129="","",Blad1!N129)</f>
        <v/>
      </c>
      <c r="O147" s="12" t="str">
        <f>IF(Blad1!O129="","",Blad1!O129)</f>
        <v/>
      </c>
      <c r="P147" s="53"/>
      <c r="Q147" s="52" t="str">
        <f t="shared" si="21"/>
        <v>Vul gegevens in</v>
      </c>
      <c r="R147" s="50" t="str" cm="1">
        <f t="array" ref="R147">IF(Q147="","",IFERROR(INDEX(T147:AM147,MATCH(TRUE,T147:AM147&lt;&gt;"goed",0)),"goed"))</f>
        <v>Vul type in</v>
      </c>
      <c r="S147" s="42"/>
      <c r="T147" s="42" t="str">
        <f t="shared" si="22"/>
        <v>Vul type in</v>
      </c>
      <c r="U147" s="42" t="str">
        <f t="shared" si="23"/>
        <v>Vul kleur in</v>
      </c>
      <c r="V147" s="42" t="str">
        <f t="shared" si="24"/>
        <v>Vul aantal in</v>
      </c>
      <c r="W147" s="42" t="str">
        <f t="shared" si="25"/>
        <v>goed</v>
      </c>
      <c r="X147" s="42" t="str">
        <f t="shared" si="26"/>
        <v>goed</v>
      </c>
      <c r="Y147" s="42" t="str">
        <f t="shared" si="27"/>
        <v>Vul diameter in</v>
      </c>
      <c r="Z147" s="42" t="str">
        <f t="shared" si="28"/>
        <v>Vul R1 in</v>
      </c>
      <c r="AA147" s="42" t="str">
        <f t="shared" si="29"/>
        <v>Vul H1 in</v>
      </c>
      <c r="AB147" s="42" t="str">
        <f t="shared" si="30"/>
        <v>Vul R2 in</v>
      </c>
      <c r="AC147" s="42" t="str">
        <f t="shared" si="31"/>
        <v>Vul H2 in</v>
      </c>
      <c r="AD147" s="42" t="str">
        <f t="shared" si="32"/>
        <v>Vul nutsvoorziening in</v>
      </c>
      <c r="AE147" s="42" t="str">
        <f t="shared" si="33"/>
        <v>Nuts incorrect</v>
      </c>
      <c r="AF147" s="42" t="str">
        <f t="shared" si="34"/>
        <v>Vul A maat in</v>
      </c>
      <c r="AG147" s="42" t="str">
        <f t="shared" si="35"/>
        <v>Vul B/Sprongmaat in</v>
      </c>
      <c r="AH147" s="43" t="e">
        <f t="shared" si="36"/>
        <v>#VALUE!</v>
      </c>
      <c r="AI147" s="42" t="str">
        <f t="shared" si="37"/>
        <v>Vul C maat in</v>
      </c>
      <c r="AJ147" s="42" t="str">
        <f t="shared" si="38"/>
        <v>goed</v>
      </c>
      <c r="AK147" s="42" t="str">
        <f t="shared" si="39"/>
        <v>goed</v>
      </c>
      <c r="AL147" s="42" t="str">
        <f t="shared" si="40"/>
        <v>Vul uit 1 stuk in</v>
      </c>
      <c r="AM147" s="42" t="str">
        <f t="shared" si="41"/>
        <v>Vul trekkoord in</v>
      </c>
      <c r="AN147" s="15"/>
    </row>
    <row r="148" spans="1:40" ht="15" customHeight="1" x14ac:dyDescent="0.25">
      <c r="A148" s="11" t="str">
        <f>IF(Blad1!A130="","",Blad1!A130)</f>
        <v/>
      </c>
      <c r="B148" s="12" t="str">
        <f>IF(Blad1!B130="","",Blad1!B130)</f>
        <v/>
      </c>
      <c r="C148" s="12" t="str">
        <f>IF(Blad1!C130="","",Blad1!C130)</f>
        <v/>
      </c>
      <c r="D148" s="13" t="str">
        <f>IF(Blad1!D130="","",IF(ISNUMBER(SEARCH("ø",Blad1!D130)),Blad1!D130,"ø"&amp;Blad1!D130))</f>
        <v/>
      </c>
      <c r="E148" s="12" t="str">
        <f>IF(Blad1!E130="","",Blad1!E130)</f>
        <v/>
      </c>
      <c r="F148" s="12" t="str">
        <f>IF(Blad1!F130="","",Blad1!F130)</f>
        <v/>
      </c>
      <c r="G148" s="12" t="str">
        <f>IF(Blad1!G130="","",Blad1!G130)</f>
        <v/>
      </c>
      <c r="H148" s="12" t="str">
        <f>IF(Blad1!H130="","",Blad1!H130)</f>
        <v/>
      </c>
      <c r="I148" s="12" t="str">
        <f>IF(Blad1!I130="",IF(B148="","",IF(B148="geel","gas",IF(B148="grijs","telecom",IF(B148="groen","CAI",IF(B148="blauw","water",IF(B148="rood","elektra","")))))),Blad1!I130)</f>
        <v/>
      </c>
      <c r="J148" s="12" t="str">
        <f>IF(Blad1!J130="","",Blad1!J130)</f>
        <v/>
      </c>
      <c r="K148" s="12" t="str">
        <f>IF(Blad1!K130="","",Blad1!K130)</f>
        <v/>
      </c>
      <c r="L148" s="12" t="str">
        <f>IF(Blad1!L130="","",Blad1!L130)</f>
        <v/>
      </c>
      <c r="M148" s="12" t="str">
        <f>IF(Blad1!M130="","",Blad1!M130)</f>
        <v/>
      </c>
      <c r="N148" s="12" t="str">
        <f>IF(Blad1!N130="","",Blad1!N130)</f>
        <v/>
      </c>
      <c r="O148" s="12" t="str">
        <f>IF(Blad1!O130="","",Blad1!O130)</f>
        <v/>
      </c>
      <c r="P148" s="53"/>
      <c r="Q148" s="52" t="str">
        <f t="shared" si="21"/>
        <v>Vul gegevens in</v>
      </c>
      <c r="R148" s="50" t="str" cm="1">
        <f t="array" ref="R148">IF(Q148="","",IFERROR(INDEX(T148:AM148,MATCH(TRUE,T148:AM148&lt;&gt;"goed",0)),"goed"))</f>
        <v>Vul type in</v>
      </c>
      <c r="S148" s="42"/>
      <c r="T148" s="42" t="str">
        <f t="shared" si="22"/>
        <v>Vul type in</v>
      </c>
      <c r="U148" s="42" t="str">
        <f t="shared" si="23"/>
        <v>Vul kleur in</v>
      </c>
      <c r="V148" s="42" t="str">
        <f t="shared" si="24"/>
        <v>Vul aantal in</v>
      </c>
      <c r="W148" s="42" t="str">
        <f t="shared" si="25"/>
        <v>goed</v>
      </c>
      <c r="X148" s="42" t="str">
        <f t="shared" si="26"/>
        <v>goed</v>
      </c>
      <c r="Y148" s="42" t="str">
        <f t="shared" si="27"/>
        <v>Vul diameter in</v>
      </c>
      <c r="Z148" s="42" t="str">
        <f t="shared" si="28"/>
        <v>Vul R1 in</v>
      </c>
      <c r="AA148" s="42" t="str">
        <f t="shared" si="29"/>
        <v>Vul H1 in</v>
      </c>
      <c r="AB148" s="42" t="str">
        <f t="shared" si="30"/>
        <v>Vul R2 in</v>
      </c>
      <c r="AC148" s="42" t="str">
        <f t="shared" si="31"/>
        <v>Vul H2 in</v>
      </c>
      <c r="AD148" s="42" t="str">
        <f t="shared" si="32"/>
        <v>Vul nutsvoorziening in</v>
      </c>
      <c r="AE148" s="42" t="str">
        <f t="shared" si="33"/>
        <v>Nuts incorrect</v>
      </c>
      <c r="AF148" s="42" t="str">
        <f t="shared" si="34"/>
        <v>Vul A maat in</v>
      </c>
      <c r="AG148" s="42" t="str">
        <f t="shared" si="35"/>
        <v>Vul B/Sprongmaat in</v>
      </c>
      <c r="AH148" s="43" t="e">
        <f t="shared" si="36"/>
        <v>#VALUE!</v>
      </c>
      <c r="AI148" s="42" t="str">
        <f t="shared" si="37"/>
        <v>Vul C maat in</v>
      </c>
      <c r="AJ148" s="42" t="str">
        <f t="shared" si="38"/>
        <v>goed</v>
      </c>
      <c r="AK148" s="42" t="str">
        <f t="shared" si="39"/>
        <v>goed</v>
      </c>
      <c r="AL148" s="42" t="str">
        <f t="shared" si="40"/>
        <v>Vul uit 1 stuk in</v>
      </c>
      <c r="AM148" s="42" t="str">
        <f t="shared" si="41"/>
        <v>Vul trekkoord in</v>
      </c>
      <c r="AN148" s="15"/>
    </row>
    <row r="149" spans="1:40" ht="15" customHeight="1" x14ac:dyDescent="0.25">
      <c r="A149" s="11" t="str">
        <f>IF(Blad1!A131="","",Blad1!A131)</f>
        <v/>
      </c>
      <c r="B149" s="12" t="str">
        <f>IF(Blad1!B131="","",Blad1!B131)</f>
        <v/>
      </c>
      <c r="C149" s="12" t="str">
        <f>IF(Blad1!C131="","",Blad1!C131)</f>
        <v/>
      </c>
      <c r="D149" s="13" t="str">
        <f>IF(Blad1!D131="","",IF(ISNUMBER(SEARCH("ø",Blad1!D131)),Blad1!D131,"ø"&amp;Blad1!D131))</f>
        <v/>
      </c>
      <c r="E149" s="12" t="str">
        <f>IF(Blad1!E131="","",Blad1!E131)</f>
        <v/>
      </c>
      <c r="F149" s="12" t="str">
        <f>IF(Blad1!F131="","",Blad1!F131)</f>
        <v/>
      </c>
      <c r="G149" s="12" t="str">
        <f>IF(Blad1!G131="","",Blad1!G131)</f>
        <v/>
      </c>
      <c r="H149" s="12" t="str">
        <f>IF(Blad1!H131="","",Blad1!H131)</f>
        <v/>
      </c>
      <c r="I149" s="12" t="str">
        <f>IF(Blad1!I131="",IF(B149="","",IF(B149="geel","gas",IF(B149="grijs","telecom",IF(B149="groen","CAI",IF(B149="blauw","water",IF(B149="rood","elektra","")))))),Blad1!I131)</f>
        <v/>
      </c>
      <c r="J149" s="12" t="str">
        <f>IF(Blad1!J131="","",Blad1!J131)</f>
        <v/>
      </c>
      <c r="K149" s="12" t="str">
        <f>IF(Blad1!K131="","",Blad1!K131)</f>
        <v/>
      </c>
      <c r="L149" s="12" t="str">
        <f>IF(Blad1!L131="","",Blad1!L131)</f>
        <v/>
      </c>
      <c r="M149" s="12" t="str">
        <f>IF(Blad1!M131="","",Blad1!M131)</f>
        <v/>
      </c>
      <c r="N149" s="12" t="str">
        <f>IF(Blad1!N131="","",Blad1!N131)</f>
        <v/>
      </c>
      <c r="O149" s="12" t="str">
        <f>IF(Blad1!O131="","",Blad1!O131)</f>
        <v/>
      </c>
      <c r="P149" s="53"/>
      <c r="Q149" s="52" t="str">
        <f t="shared" ref="Q149:Q200" si="42">IF(OR(J149="",K149="",L149="")=TRUE,"Vul gegevens in",CEILING((J149-E149*TAN(RADIANS(ABS(F149))/2))+(K149/SIN(RADIANS(H149))-G149*TAN(RADIANS(ABS(H149))/2)-E149*TAN(RADIANS(ABS(F149))/2))+(L149-K149/TAN(RADIANS(H149))-G149*TAN(RADIANS(ABS(H149))/2))+ABS(RADIANS(F149))*E149+ABS(RADIANS(H149))*G149,100))</f>
        <v>Vul gegevens in</v>
      </c>
      <c r="R149" s="50" t="str" cm="1">
        <f t="array" ref="R149">IF(Q149="","",IFERROR(INDEX(T149:AM149,MATCH(TRUE,T149:AM149&lt;&gt;"goed",0)),"goed"))</f>
        <v>Vul type in</v>
      </c>
      <c r="S149" s="42"/>
      <c r="T149" s="42" t="str">
        <f t="shared" ref="T149:T200" si="43">IF(A149="","Vul type in",IF(AND(A149&gt;=1,A149&lt;=2),"goed","Type incorrect"))</f>
        <v>Vul type in</v>
      </c>
      <c r="U149" s="42" t="str">
        <f t="shared" ref="U149:U200" si="44">IF(B149="","Vul kleur in","goed")</f>
        <v>Vul kleur in</v>
      </c>
      <c r="V149" s="42" t="str">
        <f t="shared" ref="V149:V200" si="45">IF(C149="","Vul aantal in","goed")</f>
        <v>Vul aantal in</v>
      </c>
      <c r="W149" s="42" t="str">
        <f t="shared" ref="W149:W200" si="46">IF(AND(D149="ø50",B149="geel")=TRUE,"geel kan niet in ø50mm","goed")</f>
        <v>goed</v>
      </c>
      <c r="X149" s="42" t="str">
        <f t="shared" ref="X149:X200" si="47">IF(AND(D149="ø63",B149&lt;&gt;"geel")=TRUE,"geel alleen in ø50mm","goed")</f>
        <v>goed</v>
      </c>
      <c r="Y149" s="42" t="str">
        <f t="shared" ref="Y149:Y200" si="48">IF(D149="","Vul diameter in","goed")</f>
        <v>Vul diameter in</v>
      </c>
      <c r="Z149" s="42" t="str">
        <f t="shared" ref="Z149:Z200" si="49">IF(E149="","Vul R1 in",_xlfn.LET(
_xlpm.k,MATCH(D149,$T$7:$Y$7,0),
_xlpm.v,INDEX($T$8:$Y$11,0,_xlpm.k),
IF(COUNTIF(_xlpm.v,E149)&gt;0,
"goed",
CONCATENATE("Radius1 moet ",IFERROR(_xlfn.TEXTJOIN(" | ",TRUE,_xlpm.v),"")," zijn")
)))</f>
        <v>Vul R1 in</v>
      </c>
      <c r="AA149" s="42" t="str">
        <f t="shared" ref="AA149:AA200" si="50">IF(F149="","Vul H1 in",IF(F149&lt;&gt;90,"Hoek H1 moet 90 zijn","goed"))</f>
        <v>Vul H1 in</v>
      </c>
      <c r="AB149" s="42" t="str">
        <f t="shared" ref="AB149:AB200" si="51">IF(G149="","Vul R2 in",_xlfn.LET(
_xlpm.k,MATCH(D149,$T$7:$Y$7,0),
_xlpm.v,INDEX($T$8:$Y$11,0,_xlpm.k),
IF(COUNTIF(_xlpm.v,G149)&gt;0,
"goed",
CONCATENATE("Radius2 moet ",IFERROR(_xlfn.TEXTJOIN(" | ",TRUE,_xlpm.v),"")," zijn")
)))</f>
        <v>Vul R2 in</v>
      </c>
      <c r="AC149" s="42" t="str">
        <f t="shared" ref="AC149:AC200" si="52">IF(H149="","Vul H2 in",
IF(OR(A149=1,A149=2),
    IF(H149&lt;&gt;90,"H2 moet 90 zijn","goed"),
    IF(OR(A149=3,A149=4),
        IF(AND(H149&lt;&gt;15,H149&lt;&gt;30,H149&lt;&gt;45,H149&lt;&gt;60,H149&lt;&gt;75),"H2 moet 15/30/45/60/75 zijn","goed"),
        "goed"
    )
))</f>
        <v>Vul H2 in</v>
      </c>
      <c r="AD149" s="42" t="str">
        <f t="shared" ref="AD149:AD200" si="53">IF(I149="","Vul nutsvoorziening in","goed")</f>
        <v>Vul nutsvoorziening in</v>
      </c>
      <c r="AE149" s="42" t="str">
        <f t="shared" ref="AE149:AE200" si="54">IF(OR(
AND(B149="rood",I149="elektra"),
AND(B149="grijs",I149="telecom"),
AND(B149="geel",I149="gas"),
AND(B149="blauw",I149="water"),
AND(B149="groen",I149="CAI"))=FALSE,"Nuts incorrect","goed")</f>
        <v>Nuts incorrect</v>
      </c>
      <c r="AF149" s="42" t="str">
        <f t="shared" ref="AF149:AF200" si="55">IF(J149="","Vul A maat in",IF(J149&lt;IF(E149&gt;600,E149+15,800)=TRUE,"A maat moet groter dan "&amp;IF(E149&gt;600,E149+150,800)&amp;" zijn","goed"))</f>
        <v>Vul A maat in</v>
      </c>
      <c r="AG149" s="42" t="str">
        <f t="shared" ref="AG149:AG200" si="56">IF(K149="","Vul B/Sprongmaat in",IF(K149&gt;((Q149-((J149-E149*TAN(RADIANS(ABS(F149))/2)+ABS(RADIANS(E149)*F149))+(500-G149*TAN(RADIANS(ABS(H149))/2))))*(SIN(RADIANS(H149)))),"Sprong mag maximaal "&amp;ROUND(((Q149-((J149-E149*TAN(RADIANS(ABS(F149))/2)+ABS(RADIANS(E149)*F149))+(500-G149*TAN(RADIANS(ABS(H149))/2))))*(SIN(RADIANS(H149)))),0)&amp;"mm zijn","goed"))</f>
        <v>Vul B/Sprongmaat in</v>
      </c>
      <c r="AH149" s="43" t="e">
        <f t="shared" ref="AH149:AH200" si="57">IF(K149&lt;((IF(OR(A149=1,A149=2)=TRUE,
E149+G149,
E149+(G149/2)))*SIN(RADIANS(H149))),"B/Sprong moet minimaal "&amp;ROUND((IF(OR(A149=1,A149=2)=TRUE,
E149+G149,
E149+(G149/2)))*SIN(RADIANS(H149)),0)&amp;"mm zijn","goed")</f>
        <v>#VALUE!</v>
      </c>
      <c r="AI149" s="42" t="str">
        <f t="shared" ref="AI149:AI200" si="58">IF(L149="","Vul C maat in",IF(L149&lt;(ROUND((ROUND((Q149-((J149-E149*TAN(RADIANS(ABS(F149))/2)+ABS(RADIANS(E149)*F149))+(500-G149*TAN(RADIANS(ABS(H149))/2)))),0))*COS(RADIANS(H149))+500,0)),"C-maat moet groter","goed"))</f>
        <v>Vul C maat in</v>
      </c>
      <c r="AJ149" s="42" t="str">
        <f t="shared" ref="AJ149:AJ200" si="59">IF(AND(K149&gt;2400,M149="ja")=TRUE,"Sprongbocht kan niet uit 1 stuk","goed")</f>
        <v>goed</v>
      </c>
      <c r="AK149" s="42" t="str">
        <f t="shared" ref="AK149:AK200" si="60">IF(AND(M149="Ja",Q149&gt;10000)=TRUE,"Kan niet uit 1 stuk","goed")</f>
        <v>goed</v>
      </c>
      <c r="AL149" s="42" t="str">
        <f t="shared" ref="AL149:AL200" si="61">IF(M149="","Vul uit 1 stuk in","goed")</f>
        <v>Vul uit 1 stuk in</v>
      </c>
      <c r="AM149" s="42" t="str">
        <f t="shared" ref="AM149:AM200" si="62">IF(N149="","Vul trekkoord in","goed")</f>
        <v>Vul trekkoord in</v>
      </c>
      <c r="AN149" s="15"/>
    </row>
    <row r="150" spans="1:40" ht="15" customHeight="1" x14ac:dyDescent="0.25">
      <c r="A150" s="11" t="str">
        <f>IF(Blad1!A132="","",Blad1!A132)</f>
        <v/>
      </c>
      <c r="B150" s="12" t="str">
        <f>IF(Blad1!B132="","",Blad1!B132)</f>
        <v/>
      </c>
      <c r="C150" s="12" t="str">
        <f>IF(Blad1!C132="","",Blad1!C132)</f>
        <v/>
      </c>
      <c r="D150" s="13" t="str">
        <f>IF(Blad1!D132="","",IF(ISNUMBER(SEARCH("ø",Blad1!D132)),Blad1!D132,"ø"&amp;Blad1!D132))</f>
        <v/>
      </c>
      <c r="E150" s="12" t="str">
        <f>IF(Blad1!E132="","",Blad1!E132)</f>
        <v/>
      </c>
      <c r="F150" s="12" t="str">
        <f>IF(Blad1!F132="","",Blad1!F132)</f>
        <v/>
      </c>
      <c r="G150" s="12" t="str">
        <f>IF(Blad1!G132="","",Blad1!G132)</f>
        <v/>
      </c>
      <c r="H150" s="12" t="str">
        <f>IF(Blad1!H132="","",Blad1!H132)</f>
        <v/>
      </c>
      <c r="I150" s="12" t="str">
        <f>IF(Blad1!I132="",IF(B150="","",IF(B150="geel","gas",IF(B150="grijs","telecom",IF(B150="groen","CAI",IF(B150="blauw","water",IF(B150="rood","elektra","")))))),Blad1!I132)</f>
        <v/>
      </c>
      <c r="J150" s="12" t="str">
        <f>IF(Blad1!J132="","",Blad1!J132)</f>
        <v/>
      </c>
      <c r="K150" s="12" t="str">
        <f>IF(Blad1!K132="","",Blad1!K132)</f>
        <v/>
      </c>
      <c r="L150" s="12" t="str">
        <f>IF(Blad1!L132="","",Blad1!L132)</f>
        <v/>
      </c>
      <c r="M150" s="12" t="str">
        <f>IF(Blad1!M132="","",Blad1!M132)</f>
        <v/>
      </c>
      <c r="N150" s="12" t="str">
        <f>IF(Blad1!N132="","",Blad1!N132)</f>
        <v/>
      </c>
      <c r="O150" s="12" t="str">
        <f>IF(Blad1!O132="","",Blad1!O132)</f>
        <v/>
      </c>
      <c r="P150" s="53"/>
      <c r="Q150" s="52" t="str">
        <f t="shared" si="42"/>
        <v>Vul gegevens in</v>
      </c>
      <c r="R150" s="50" t="str" cm="1">
        <f t="array" ref="R150">IF(Q150="","",IFERROR(INDEX(T150:AM150,MATCH(TRUE,T150:AM150&lt;&gt;"goed",0)),"goed"))</f>
        <v>Vul type in</v>
      </c>
      <c r="S150" s="42"/>
      <c r="T150" s="42" t="str">
        <f t="shared" si="43"/>
        <v>Vul type in</v>
      </c>
      <c r="U150" s="42" t="str">
        <f t="shared" si="44"/>
        <v>Vul kleur in</v>
      </c>
      <c r="V150" s="42" t="str">
        <f t="shared" si="45"/>
        <v>Vul aantal in</v>
      </c>
      <c r="W150" s="42" t="str">
        <f t="shared" si="46"/>
        <v>goed</v>
      </c>
      <c r="X150" s="42" t="str">
        <f t="shared" si="47"/>
        <v>goed</v>
      </c>
      <c r="Y150" s="42" t="str">
        <f t="shared" si="48"/>
        <v>Vul diameter in</v>
      </c>
      <c r="Z150" s="42" t="str">
        <f t="shared" si="49"/>
        <v>Vul R1 in</v>
      </c>
      <c r="AA150" s="42" t="str">
        <f t="shared" si="50"/>
        <v>Vul H1 in</v>
      </c>
      <c r="AB150" s="42" t="str">
        <f t="shared" si="51"/>
        <v>Vul R2 in</v>
      </c>
      <c r="AC150" s="42" t="str">
        <f t="shared" si="52"/>
        <v>Vul H2 in</v>
      </c>
      <c r="AD150" s="42" t="str">
        <f t="shared" si="53"/>
        <v>Vul nutsvoorziening in</v>
      </c>
      <c r="AE150" s="42" t="str">
        <f t="shared" si="54"/>
        <v>Nuts incorrect</v>
      </c>
      <c r="AF150" s="42" t="str">
        <f t="shared" si="55"/>
        <v>Vul A maat in</v>
      </c>
      <c r="AG150" s="42" t="str">
        <f t="shared" si="56"/>
        <v>Vul B/Sprongmaat in</v>
      </c>
      <c r="AH150" s="43" t="e">
        <f t="shared" si="57"/>
        <v>#VALUE!</v>
      </c>
      <c r="AI150" s="42" t="str">
        <f t="shared" si="58"/>
        <v>Vul C maat in</v>
      </c>
      <c r="AJ150" s="42" t="str">
        <f t="shared" si="59"/>
        <v>goed</v>
      </c>
      <c r="AK150" s="42" t="str">
        <f t="shared" si="60"/>
        <v>goed</v>
      </c>
      <c r="AL150" s="42" t="str">
        <f t="shared" si="61"/>
        <v>Vul uit 1 stuk in</v>
      </c>
      <c r="AM150" s="42" t="str">
        <f t="shared" si="62"/>
        <v>Vul trekkoord in</v>
      </c>
      <c r="AN150" s="15"/>
    </row>
    <row r="151" spans="1:40" ht="15" customHeight="1" x14ac:dyDescent="0.25">
      <c r="A151" s="11" t="str">
        <f>IF(Blad1!A133="","",Blad1!A133)</f>
        <v/>
      </c>
      <c r="B151" s="12" t="str">
        <f>IF(Blad1!B133="","",Blad1!B133)</f>
        <v/>
      </c>
      <c r="C151" s="12" t="str">
        <f>IF(Blad1!C133="","",Blad1!C133)</f>
        <v/>
      </c>
      <c r="D151" s="13" t="str">
        <f>IF(Blad1!D133="","",IF(ISNUMBER(SEARCH("ø",Blad1!D133)),Blad1!D133,"ø"&amp;Blad1!D133))</f>
        <v/>
      </c>
      <c r="E151" s="12" t="str">
        <f>IF(Blad1!E133="","",Blad1!E133)</f>
        <v/>
      </c>
      <c r="F151" s="12" t="str">
        <f>IF(Blad1!F133="","",Blad1!F133)</f>
        <v/>
      </c>
      <c r="G151" s="12" t="str">
        <f>IF(Blad1!G133="","",Blad1!G133)</f>
        <v/>
      </c>
      <c r="H151" s="12" t="str">
        <f>IF(Blad1!H133="","",Blad1!H133)</f>
        <v/>
      </c>
      <c r="I151" s="12" t="str">
        <f>IF(Blad1!I133="",IF(B151="","",IF(B151="geel","gas",IF(B151="grijs","telecom",IF(B151="groen","CAI",IF(B151="blauw","water",IF(B151="rood","elektra","")))))),Blad1!I133)</f>
        <v/>
      </c>
      <c r="J151" s="12" t="str">
        <f>IF(Blad1!J133="","",Blad1!J133)</f>
        <v/>
      </c>
      <c r="K151" s="12" t="str">
        <f>IF(Blad1!K133="","",Blad1!K133)</f>
        <v/>
      </c>
      <c r="L151" s="12" t="str">
        <f>IF(Blad1!L133="","",Blad1!L133)</f>
        <v/>
      </c>
      <c r="M151" s="12" t="str">
        <f>IF(Blad1!M133="","",Blad1!M133)</f>
        <v/>
      </c>
      <c r="N151" s="12" t="str">
        <f>IF(Blad1!N133="","",Blad1!N133)</f>
        <v/>
      </c>
      <c r="O151" s="12" t="str">
        <f>IF(Blad1!O133="","",Blad1!O133)</f>
        <v/>
      </c>
      <c r="P151" s="53"/>
      <c r="Q151" s="52" t="str">
        <f t="shared" si="42"/>
        <v>Vul gegevens in</v>
      </c>
      <c r="R151" s="50" t="str" cm="1">
        <f t="array" ref="R151">IF(Q151="","",IFERROR(INDEX(T151:AM151,MATCH(TRUE,T151:AM151&lt;&gt;"goed",0)),"goed"))</f>
        <v>Vul type in</v>
      </c>
      <c r="S151" s="42"/>
      <c r="T151" s="42" t="str">
        <f t="shared" si="43"/>
        <v>Vul type in</v>
      </c>
      <c r="U151" s="42" t="str">
        <f t="shared" si="44"/>
        <v>Vul kleur in</v>
      </c>
      <c r="V151" s="42" t="str">
        <f t="shared" si="45"/>
        <v>Vul aantal in</v>
      </c>
      <c r="W151" s="42" t="str">
        <f t="shared" si="46"/>
        <v>goed</v>
      </c>
      <c r="X151" s="42" t="str">
        <f t="shared" si="47"/>
        <v>goed</v>
      </c>
      <c r="Y151" s="42" t="str">
        <f t="shared" si="48"/>
        <v>Vul diameter in</v>
      </c>
      <c r="Z151" s="42" t="str">
        <f t="shared" si="49"/>
        <v>Vul R1 in</v>
      </c>
      <c r="AA151" s="42" t="str">
        <f t="shared" si="50"/>
        <v>Vul H1 in</v>
      </c>
      <c r="AB151" s="42" t="str">
        <f t="shared" si="51"/>
        <v>Vul R2 in</v>
      </c>
      <c r="AC151" s="42" t="str">
        <f t="shared" si="52"/>
        <v>Vul H2 in</v>
      </c>
      <c r="AD151" s="42" t="str">
        <f t="shared" si="53"/>
        <v>Vul nutsvoorziening in</v>
      </c>
      <c r="AE151" s="42" t="str">
        <f t="shared" si="54"/>
        <v>Nuts incorrect</v>
      </c>
      <c r="AF151" s="42" t="str">
        <f t="shared" si="55"/>
        <v>Vul A maat in</v>
      </c>
      <c r="AG151" s="42" t="str">
        <f t="shared" si="56"/>
        <v>Vul B/Sprongmaat in</v>
      </c>
      <c r="AH151" s="43" t="e">
        <f t="shared" si="57"/>
        <v>#VALUE!</v>
      </c>
      <c r="AI151" s="42" t="str">
        <f t="shared" si="58"/>
        <v>Vul C maat in</v>
      </c>
      <c r="AJ151" s="42" t="str">
        <f t="shared" si="59"/>
        <v>goed</v>
      </c>
      <c r="AK151" s="42" t="str">
        <f t="shared" si="60"/>
        <v>goed</v>
      </c>
      <c r="AL151" s="42" t="str">
        <f t="shared" si="61"/>
        <v>Vul uit 1 stuk in</v>
      </c>
      <c r="AM151" s="42" t="str">
        <f t="shared" si="62"/>
        <v>Vul trekkoord in</v>
      </c>
      <c r="AN151" s="15"/>
    </row>
    <row r="152" spans="1:40" ht="15" customHeight="1" x14ac:dyDescent="0.25">
      <c r="A152" s="11" t="str">
        <f>IF(Blad1!A134="","",Blad1!A134)</f>
        <v/>
      </c>
      <c r="B152" s="12" t="str">
        <f>IF(Blad1!B134="","",Blad1!B134)</f>
        <v/>
      </c>
      <c r="C152" s="12" t="str">
        <f>IF(Blad1!C134="","",Blad1!C134)</f>
        <v/>
      </c>
      <c r="D152" s="13" t="str">
        <f>IF(Blad1!D134="","",IF(ISNUMBER(SEARCH("ø",Blad1!D134)),Blad1!D134,"ø"&amp;Blad1!D134))</f>
        <v/>
      </c>
      <c r="E152" s="12" t="str">
        <f>IF(Blad1!E134="","",Blad1!E134)</f>
        <v/>
      </c>
      <c r="F152" s="12" t="str">
        <f>IF(Blad1!F134="","",Blad1!F134)</f>
        <v/>
      </c>
      <c r="G152" s="12" t="str">
        <f>IF(Blad1!G134="","",Blad1!G134)</f>
        <v/>
      </c>
      <c r="H152" s="12" t="str">
        <f>IF(Blad1!H134="","",Blad1!H134)</f>
        <v/>
      </c>
      <c r="I152" s="12" t="str">
        <f>IF(Blad1!I134="",IF(B152="","",IF(B152="geel","gas",IF(B152="grijs","telecom",IF(B152="groen","CAI",IF(B152="blauw","water",IF(B152="rood","elektra","")))))),Blad1!I134)</f>
        <v/>
      </c>
      <c r="J152" s="12" t="str">
        <f>IF(Blad1!J134="","",Blad1!J134)</f>
        <v/>
      </c>
      <c r="K152" s="12" t="str">
        <f>IF(Blad1!K134="","",Blad1!K134)</f>
        <v/>
      </c>
      <c r="L152" s="12" t="str">
        <f>IF(Blad1!L134="","",Blad1!L134)</f>
        <v/>
      </c>
      <c r="M152" s="12" t="str">
        <f>IF(Blad1!M134="","",Blad1!M134)</f>
        <v/>
      </c>
      <c r="N152" s="12" t="str">
        <f>IF(Blad1!N134="","",Blad1!N134)</f>
        <v/>
      </c>
      <c r="O152" s="12" t="str">
        <f>IF(Blad1!O134="","",Blad1!O134)</f>
        <v/>
      </c>
      <c r="P152" s="53"/>
      <c r="Q152" s="52" t="str">
        <f t="shared" si="42"/>
        <v>Vul gegevens in</v>
      </c>
      <c r="R152" s="50" t="str" cm="1">
        <f t="array" ref="R152">IF(Q152="","",IFERROR(INDEX(T152:AM152,MATCH(TRUE,T152:AM152&lt;&gt;"goed",0)),"goed"))</f>
        <v>Vul type in</v>
      </c>
      <c r="S152" s="42"/>
      <c r="T152" s="42" t="str">
        <f t="shared" si="43"/>
        <v>Vul type in</v>
      </c>
      <c r="U152" s="42" t="str">
        <f t="shared" si="44"/>
        <v>Vul kleur in</v>
      </c>
      <c r="V152" s="42" t="str">
        <f t="shared" si="45"/>
        <v>Vul aantal in</v>
      </c>
      <c r="W152" s="42" t="str">
        <f t="shared" si="46"/>
        <v>goed</v>
      </c>
      <c r="X152" s="42" t="str">
        <f t="shared" si="47"/>
        <v>goed</v>
      </c>
      <c r="Y152" s="42" t="str">
        <f t="shared" si="48"/>
        <v>Vul diameter in</v>
      </c>
      <c r="Z152" s="42" t="str">
        <f t="shared" si="49"/>
        <v>Vul R1 in</v>
      </c>
      <c r="AA152" s="42" t="str">
        <f t="shared" si="50"/>
        <v>Vul H1 in</v>
      </c>
      <c r="AB152" s="42" t="str">
        <f t="shared" si="51"/>
        <v>Vul R2 in</v>
      </c>
      <c r="AC152" s="42" t="str">
        <f t="shared" si="52"/>
        <v>Vul H2 in</v>
      </c>
      <c r="AD152" s="42" t="str">
        <f t="shared" si="53"/>
        <v>Vul nutsvoorziening in</v>
      </c>
      <c r="AE152" s="42" t="str">
        <f t="shared" si="54"/>
        <v>Nuts incorrect</v>
      </c>
      <c r="AF152" s="42" t="str">
        <f t="shared" si="55"/>
        <v>Vul A maat in</v>
      </c>
      <c r="AG152" s="42" t="str">
        <f t="shared" si="56"/>
        <v>Vul B/Sprongmaat in</v>
      </c>
      <c r="AH152" s="43" t="e">
        <f t="shared" si="57"/>
        <v>#VALUE!</v>
      </c>
      <c r="AI152" s="42" t="str">
        <f t="shared" si="58"/>
        <v>Vul C maat in</v>
      </c>
      <c r="AJ152" s="42" t="str">
        <f t="shared" si="59"/>
        <v>goed</v>
      </c>
      <c r="AK152" s="42" t="str">
        <f t="shared" si="60"/>
        <v>goed</v>
      </c>
      <c r="AL152" s="42" t="str">
        <f t="shared" si="61"/>
        <v>Vul uit 1 stuk in</v>
      </c>
      <c r="AM152" s="42" t="str">
        <f t="shared" si="62"/>
        <v>Vul trekkoord in</v>
      </c>
      <c r="AN152" s="15"/>
    </row>
    <row r="153" spans="1:40" ht="15" customHeight="1" x14ac:dyDescent="0.25">
      <c r="A153" s="11" t="str">
        <f>IF(Blad1!A135="","",Blad1!A135)</f>
        <v/>
      </c>
      <c r="B153" s="12" t="str">
        <f>IF(Blad1!B135="","",Blad1!B135)</f>
        <v/>
      </c>
      <c r="C153" s="12" t="str">
        <f>IF(Blad1!C135="","",Blad1!C135)</f>
        <v/>
      </c>
      <c r="D153" s="13" t="str">
        <f>IF(Blad1!D135="","",IF(ISNUMBER(SEARCH("ø",Blad1!D135)),Blad1!D135,"ø"&amp;Blad1!D135))</f>
        <v/>
      </c>
      <c r="E153" s="12" t="str">
        <f>IF(Blad1!E135="","",Blad1!E135)</f>
        <v/>
      </c>
      <c r="F153" s="12" t="str">
        <f>IF(Blad1!F135="","",Blad1!F135)</f>
        <v/>
      </c>
      <c r="G153" s="12" t="str">
        <f>IF(Blad1!G135="","",Blad1!G135)</f>
        <v/>
      </c>
      <c r="H153" s="12" t="str">
        <f>IF(Blad1!H135="","",Blad1!H135)</f>
        <v/>
      </c>
      <c r="I153" s="12" t="str">
        <f>IF(Blad1!I135="",IF(B153="","",IF(B153="geel","gas",IF(B153="grijs","telecom",IF(B153="groen","CAI",IF(B153="blauw","water",IF(B153="rood","elektra","")))))),Blad1!I135)</f>
        <v/>
      </c>
      <c r="J153" s="12" t="str">
        <f>IF(Blad1!J135="","",Blad1!J135)</f>
        <v/>
      </c>
      <c r="K153" s="12" t="str">
        <f>IF(Blad1!K135="","",Blad1!K135)</f>
        <v/>
      </c>
      <c r="L153" s="12" t="str">
        <f>IF(Blad1!L135="","",Blad1!L135)</f>
        <v/>
      </c>
      <c r="M153" s="12" t="str">
        <f>IF(Blad1!M135="","",Blad1!M135)</f>
        <v/>
      </c>
      <c r="N153" s="12" t="str">
        <f>IF(Blad1!N135="","",Blad1!N135)</f>
        <v/>
      </c>
      <c r="O153" s="12" t="str">
        <f>IF(Blad1!O135="","",Blad1!O135)</f>
        <v/>
      </c>
      <c r="P153" s="53"/>
      <c r="Q153" s="52" t="str">
        <f t="shared" si="42"/>
        <v>Vul gegevens in</v>
      </c>
      <c r="R153" s="50" t="str" cm="1">
        <f t="array" ref="R153">IF(Q153="","",IFERROR(INDEX(T153:AM153,MATCH(TRUE,T153:AM153&lt;&gt;"goed",0)),"goed"))</f>
        <v>Vul type in</v>
      </c>
      <c r="S153" s="42"/>
      <c r="T153" s="42" t="str">
        <f t="shared" si="43"/>
        <v>Vul type in</v>
      </c>
      <c r="U153" s="42" t="str">
        <f t="shared" si="44"/>
        <v>Vul kleur in</v>
      </c>
      <c r="V153" s="42" t="str">
        <f t="shared" si="45"/>
        <v>Vul aantal in</v>
      </c>
      <c r="W153" s="42" t="str">
        <f t="shared" si="46"/>
        <v>goed</v>
      </c>
      <c r="X153" s="42" t="str">
        <f t="shared" si="47"/>
        <v>goed</v>
      </c>
      <c r="Y153" s="42" t="str">
        <f t="shared" si="48"/>
        <v>Vul diameter in</v>
      </c>
      <c r="Z153" s="42" t="str">
        <f t="shared" si="49"/>
        <v>Vul R1 in</v>
      </c>
      <c r="AA153" s="42" t="str">
        <f t="shared" si="50"/>
        <v>Vul H1 in</v>
      </c>
      <c r="AB153" s="42" t="str">
        <f t="shared" si="51"/>
        <v>Vul R2 in</v>
      </c>
      <c r="AC153" s="42" t="str">
        <f t="shared" si="52"/>
        <v>Vul H2 in</v>
      </c>
      <c r="AD153" s="42" t="str">
        <f t="shared" si="53"/>
        <v>Vul nutsvoorziening in</v>
      </c>
      <c r="AE153" s="42" t="str">
        <f t="shared" si="54"/>
        <v>Nuts incorrect</v>
      </c>
      <c r="AF153" s="42" t="str">
        <f t="shared" si="55"/>
        <v>Vul A maat in</v>
      </c>
      <c r="AG153" s="42" t="str">
        <f t="shared" si="56"/>
        <v>Vul B/Sprongmaat in</v>
      </c>
      <c r="AH153" s="43" t="e">
        <f t="shared" si="57"/>
        <v>#VALUE!</v>
      </c>
      <c r="AI153" s="42" t="str">
        <f t="shared" si="58"/>
        <v>Vul C maat in</v>
      </c>
      <c r="AJ153" s="42" t="str">
        <f t="shared" si="59"/>
        <v>goed</v>
      </c>
      <c r="AK153" s="42" t="str">
        <f t="shared" si="60"/>
        <v>goed</v>
      </c>
      <c r="AL153" s="42" t="str">
        <f t="shared" si="61"/>
        <v>Vul uit 1 stuk in</v>
      </c>
      <c r="AM153" s="42" t="str">
        <f t="shared" si="62"/>
        <v>Vul trekkoord in</v>
      </c>
      <c r="AN153" s="15"/>
    </row>
    <row r="154" spans="1:40" ht="15" customHeight="1" x14ac:dyDescent="0.25">
      <c r="A154" s="11" t="str">
        <f>IF(Blad1!A136="","",Blad1!A136)</f>
        <v/>
      </c>
      <c r="B154" s="12" t="str">
        <f>IF(Blad1!B136="","",Blad1!B136)</f>
        <v/>
      </c>
      <c r="C154" s="12" t="str">
        <f>IF(Blad1!C136="","",Blad1!C136)</f>
        <v/>
      </c>
      <c r="D154" s="13" t="str">
        <f>IF(Blad1!D136="","",IF(ISNUMBER(SEARCH("ø",Blad1!D136)),Blad1!D136,"ø"&amp;Blad1!D136))</f>
        <v/>
      </c>
      <c r="E154" s="12" t="str">
        <f>IF(Blad1!E136="","",Blad1!E136)</f>
        <v/>
      </c>
      <c r="F154" s="12" t="str">
        <f>IF(Blad1!F136="","",Blad1!F136)</f>
        <v/>
      </c>
      <c r="G154" s="12" t="str">
        <f>IF(Blad1!G136="","",Blad1!G136)</f>
        <v/>
      </c>
      <c r="H154" s="12" t="str">
        <f>IF(Blad1!H136="","",Blad1!H136)</f>
        <v/>
      </c>
      <c r="I154" s="12" t="str">
        <f>IF(Blad1!I136="",IF(B154="","",IF(B154="geel","gas",IF(B154="grijs","telecom",IF(B154="groen","CAI",IF(B154="blauw","water",IF(B154="rood","elektra","")))))),Blad1!I136)</f>
        <v/>
      </c>
      <c r="J154" s="12" t="str">
        <f>IF(Blad1!J136="","",Blad1!J136)</f>
        <v/>
      </c>
      <c r="K154" s="12" t="str">
        <f>IF(Blad1!K136="","",Blad1!K136)</f>
        <v/>
      </c>
      <c r="L154" s="12" t="str">
        <f>IF(Blad1!L136="","",Blad1!L136)</f>
        <v/>
      </c>
      <c r="M154" s="12" t="str">
        <f>IF(Blad1!M136="","",Blad1!M136)</f>
        <v/>
      </c>
      <c r="N154" s="12" t="str">
        <f>IF(Blad1!N136="","",Blad1!N136)</f>
        <v/>
      </c>
      <c r="O154" s="12" t="str">
        <f>IF(Blad1!O136="","",Blad1!O136)</f>
        <v/>
      </c>
      <c r="P154" s="53"/>
      <c r="Q154" s="52" t="str">
        <f t="shared" si="42"/>
        <v>Vul gegevens in</v>
      </c>
      <c r="R154" s="50" t="str" cm="1">
        <f t="array" ref="R154">IF(Q154="","",IFERROR(INDEX(T154:AM154,MATCH(TRUE,T154:AM154&lt;&gt;"goed",0)),"goed"))</f>
        <v>Vul type in</v>
      </c>
      <c r="S154" s="42"/>
      <c r="T154" s="42" t="str">
        <f t="shared" si="43"/>
        <v>Vul type in</v>
      </c>
      <c r="U154" s="42" t="str">
        <f t="shared" si="44"/>
        <v>Vul kleur in</v>
      </c>
      <c r="V154" s="42" t="str">
        <f t="shared" si="45"/>
        <v>Vul aantal in</v>
      </c>
      <c r="W154" s="42" t="str">
        <f t="shared" si="46"/>
        <v>goed</v>
      </c>
      <c r="X154" s="42" t="str">
        <f t="shared" si="47"/>
        <v>goed</v>
      </c>
      <c r="Y154" s="42" t="str">
        <f t="shared" si="48"/>
        <v>Vul diameter in</v>
      </c>
      <c r="Z154" s="42" t="str">
        <f t="shared" si="49"/>
        <v>Vul R1 in</v>
      </c>
      <c r="AA154" s="42" t="str">
        <f t="shared" si="50"/>
        <v>Vul H1 in</v>
      </c>
      <c r="AB154" s="42" t="str">
        <f t="shared" si="51"/>
        <v>Vul R2 in</v>
      </c>
      <c r="AC154" s="42" t="str">
        <f t="shared" si="52"/>
        <v>Vul H2 in</v>
      </c>
      <c r="AD154" s="42" t="str">
        <f t="shared" si="53"/>
        <v>Vul nutsvoorziening in</v>
      </c>
      <c r="AE154" s="42" t="str">
        <f t="shared" si="54"/>
        <v>Nuts incorrect</v>
      </c>
      <c r="AF154" s="42" t="str">
        <f t="shared" si="55"/>
        <v>Vul A maat in</v>
      </c>
      <c r="AG154" s="42" t="str">
        <f t="shared" si="56"/>
        <v>Vul B/Sprongmaat in</v>
      </c>
      <c r="AH154" s="43" t="e">
        <f t="shared" si="57"/>
        <v>#VALUE!</v>
      </c>
      <c r="AI154" s="42" t="str">
        <f t="shared" si="58"/>
        <v>Vul C maat in</v>
      </c>
      <c r="AJ154" s="42" t="str">
        <f t="shared" si="59"/>
        <v>goed</v>
      </c>
      <c r="AK154" s="42" t="str">
        <f t="shared" si="60"/>
        <v>goed</v>
      </c>
      <c r="AL154" s="42" t="str">
        <f t="shared" si="61"/>
        <v>Vul uit 1 stuk in</v>
      </c>
      <c r="AM154" s="42" t="str">
        <f t="shared" si="62"/>
        <v>Vul trekkoord in</v>
      </c>
      <c r="AN154" s="15"/>
    </row>
    <row r="155" spans="1:40" ht="15" customHeight="1" x14ac:dyDescent="0.25">
      <c r="A155" s="11" t="str">
        <f>IF(Blad1!A137="","",Blad1!A137)</f>
        <v/>
      </c>
      <c r="B155" s="12" t="str">
        <f>IF(Blad1!B137="","",Blad1!B137)</f>
        <v/>
      </c>
      <c r="C155" s="12" t="str">
        <f>IF(Blad1!C137="","",Blad1!C137)</f>
        <v/>
      </c>
      <c r="D155" s="13" t="str">
        <f>IF(Blad1!D137="","",IF(ISNUMBER(SEARCH("ø",Blad1!D137)),Blad1!D137,"ø"&amp;Blad1!D137))</f>
        <v/>
      </c>
      <c r="E155" s="12" t="str">
        <f>IF(Blad1!E137="","",Blad1!E137)</f>
        <v/>
      </c>
      <c r="F155" s="12" t="str">
        <f>IF(Blad1!F137="","",Blad1!F137)</f>
        <v/>
      </c>
      <c r="G155" s="12" t="str">
        <f>IF(Blad1!G137="","",Blad1!G137)</f>
        <v/>
      </c>
      <c r="H155" s="12" t="str">
        <f>IF(Blad1!H137="","",Blad1!H137)</f>
        <v/>
      </c>
      <c r="I155" s="12" t="str">
        <f>IF(Blad1!I137="",IF(B155="","",IF(B155="geel","gas",IF(B155="grijs","telecom",IF(B155="groen","CAI",IF(B155="blauw","water",IF(B155="rood","elektra","")))))),Blad1!I137)</f>
        <v/>
      </c>
      <c r="J155" s="12" t="str">
        <f>IF(Blad1!J137="","",Blad1!J137)</f>
        <v/>
      </c>
      <c r="K155" s="12" t="str">
        <f>IF(Blad1!K137="","",Blad1!K137)</f>
        <v/>
      </c>
      <c r="L155" s="12" t="str">
        <f>IF(Blad1!L137="","",Blad1!L137)</f>
        <v/>
      </c>
      <c r="M155" s="12" t="str">
        <f>IF(Blad1!M137="","",Blad1!M137)</f>
        <v/>
      </c>
      <c r="N155" s="12" t="str">
        <f>IF(Blad1!N137="","",Blad1!N137)</f>
        <v/>
      </c>
      <c r="O155" s="12" t="str">
        <f>IF(Blad1!O137="","",Blad1!O137)</f>
        <v/>
      </c>
      <c r="P155" s="53"/>
      <c r="Q155" s="52" t="str">
        <f t="shared" si="42"/>
        <v>Vul gegevens in</v>
      </c>
      <c r="R155" s="50" t="str" cm="1">
        <f t="array" ref="R155">IF(Q155="","",IFERROR(INDEX(T155:AM155,MATCH(TRUE,T155:AM155&lt;&gt;"goed",0)),"goed"))</f>
        <v>Vul type in</v>
      </c>
      <c r="S155" s="42"/>
      <c r="T155" s="42" t="str">
        <f t="shared" si="43"/>
        <v>Vul type in</v>
      </c>
      <c r="U155" s="42" t="str">
        <f t="shared" si="44"/>
        <v>Vul kleur in</v>
      </c>
      <c r="V155" s="42" t="str">
        <f t="shared" si="45"/>
        <v>Vul aantal in</v>
      </c>
      <c r="W155" s="42" t="str">
        <f t="shared" si="46"/>
        <v>goed</v>
      </c>
      <c r="X155" s="42" t="str">
        <f t="shared" si="47"/>
        <v>goed</v>
      </c>
      <c r="Y155" s="42" t="str">
        <f t="shared" si="48"/>
        <v>Vul diameter in</v>
      </c>
      <c r="Z155" s="42" t="str">
        <f t="shared" si="49"/>
        <v>Vul R1 in</v>
      </c>
      <c r="AA155" s="42" t="str">
        <f t="shared" si="50"/>
        <v>Vul H1 in</v>
      </c>
      <c r="AB155" s="42" t="str">
        <f t="shared" si="51"/>
        <v>Vul R2 in</v>
      </c>
      <c r="AC155" s="42" t="str">
        <f t="shared" si="52"/>
        <v>Vul H2 in</v>
      </c>
      <c r="AD155" s="42" t="str">
        <f t="shared" si="53"/>
        <v>Vul nutsvoorziening in</v>
      </c>
      <c r="AE155" s="42" t="str">
        <f t="shared" si="54"/>
        <v>Nuts incorrect</v>
      </c>
      <c r="AF155" s="42" t="str">
        <f t="shared" si="55"/>
        <v>Vul A maat in</v>
      </c>
      <c r="AG155" s="42" t="str">
        <f t="shared" si="56"/>
        <v>Vul B/Sprongmaat in</v>
      </c>
      <c r="AH155" s="43" t="e">
        <f t="shared" si="57"/>
        <v>#VALUE!</v>
      </c>
      <c r="AI155" s="42" t="str">
        <f t="shared" si="58"/>
        <v>Vul C maat in</v>
      </c>
      <c r="AJ155" s="42" t="str">
        <f t="shared" si="59"/>
        <v>goed</v>
      </c>
      <c r="AK155" s="42" t="str">
        <f t="shared" si="60"/>
        <v>goed</v>
      </c>
      <c r="AL155" s="42" t="str">
        <f t="shared" si="61"/>
        <v>Vul uit 1 stuk in</v>
      </c>
      <c r="AM155" s="42" t="str">
        <f t="shared" si="62"/>
        <v>Vul trekkoord in</v>
      </c>
      <c r="AN155" s="15"/>
    </row>
    <row r="156" spans="1:40" ht="15" customHeight="1" x14ac:dyDescent="0.25">
      <c r="A156" s="11" t="str">
        <f>IF(Blad1!A138="","",Blad1!A138)</f>
        <v/>
      </c>
      <c r="B156" s="12" t="str">
        <f>IF(Blad1!B138="","",Blad1!B138)</f>
        <v/>
      </c>
      <c r="C156" s="12" t="str">
        <f>IF(Blad1!C138="","",Blad1!C138)</f>
        <v/>
      </c>
      <c r="D156" s="13" t="str">
        <f>IF(Blad1!D138="","",IF(ISNUMBER(SEARCH("ø",Blad1!D138)),Blad1!D138,"ø"&amp;Blad1!D138))</f>
        <v/>
      </c>
      <c r="E156" s="12" t="str">
        <f>IF(Blad1!E138="","",Blad1!E138)</f>
        <v/>
      </c>
      <c r="F156" s="12" t="str">
        <f>IF(Blad1!F138="","",Blad1!F138)</f>
        <v/>
      </c>
      <c r="G156" s="12" t="str">
        <f>IF(Blad1!G138="","",Blad1!G138)</f>
        <v/>
      </c>
      <c r="H156" s="12" t="str">
        <f>IF(Blad1!H138="","",Blad1!H138)</f>
        <v/>
      </c>
      <c r="I156" s="12" t="str">
        <f>IF(Blad1!I138="",IF(B156="","",IF(B156="geel","gas",IF(B156="grijs","telecom",IF(B156="groen","CAI",IF(B156="blauw","water",IF(B156="rood","elektra","")))))),Blad1!I138)</f>
        <v/>
      </c>
      <c r="J156" s="12" t="str">
        <f>IF(Blad1!J138="","",Blad1!J138)</f>
        <v/>
      </c>
      <c r="K156" s="12" t="str">
        <f>IF(Blad1!K138="","",Blad1!K138)</f>
        <v/>
      </c>
      <c r="L156" s="12" t="str">
        <f>IF(Blad1!L138="","",Blad1!L138)</f>
        <v/>
      </c>
      <c r="M156" s="12" t="str">
        <f>IF(Blad1!M138="","",Blad1!M138)</f>
        <v/>
      </c>
      <c r="N156" s="12" t="str">
        <f>IF(Blad1!N138="","",Blad1!N138)</f>
        <v/>
      </c>
      <c r="O156" s="12" t="str">
        <f>IF(Blad1!O138="","",Blad1!O138)</f>
        <v/>
      </c>
      <c r="P156" s="53"/>
      <c r="Q156" s="52" t="str">
        <f t="shared" si="42"/>
        <v>Vul gegevens in</v>
      </c>
      <c r="R156" s="50" t="str" cm="1">
        <f t="array" ref="R156">IF(Q156="","",IFERROR(INDEX(T156:AM156,MATCH(TRUE,T156:AM156&lt;&gt;"goed",0)),"goed"))</f>
        <v>Vul type in</v>
      </c>
      <c r="S156" s="42"/>
      <c r="T156" s="42" t="str">
        <f t="shared" si="43"/>
        <v>Vul type in</v>
      </c>
      <c r="U156" s="42" t="str">
        <f t="shared" si="44"/>
        <v>Vul kleur in</v>
      </c>
      <c r="V156" s="42" t="str">
        <f t="shared" si="45"/>
        <v>Vul aantal in</v>
      </c>
      <c r="W156" s="42" t="str">
        <f t="shared" si="46"/>
        <v>goed</v>
      </c>
      <c r="X156" s="42" t="str">
        <f t="shared" si="47"/>
        <v>goed</v>
      </c>
      <c r="Y156" s="42" t="str">
        <f t="shared" si="48"/>
        <v>Vul diameter in</v>
      </c>
      <c r="Z156" s="42" t="str">
        <f t="shared" si="49"/>
        <v>Vul R1 in</v>
      </c>
      <c r="AA156" s="42" t="str">
        <f t="shared" si="50"/>
        <v>Vul H1 in</v>
      </c>
      <c r="AB156" s="42" t="str">
        <f t="shared" si="51"/>
        <v>Vul R2 in</v>
      </c>
      <c r="AC156" s="42" t="str">
        <f t="shared" si="52"/>
        <v>Vul H2 in</v>
      </c>
      <c r="AD156" s="42" t="str">
        <f t="shared" si="53"/>
        <v>Vul nutsvoorziening in</v>
      </c>
      <c r="AE156" s="42" t="str">
        <f t="shared" si="54"/>
        <v>Nuts incorrect</v>
      </c>
      <c r="AF156" s="42" t="str">
        <f t="shared" si="55"/>
        <v>Vul A maat in</v>
      </c>
      <c r="AG156" s="42" t="str">
        <f t="shared" si="56"/>
        <v>Vul B/Sprongmaat in</v>
      </c>
      <c r="AH156" s="43" t="e">
        <f t="shared" si="57"/>
        <v>#VALUE!</v>
      </c>
      <c r="AI156" s="42" t="str">
        <f t="shared" si="58"/>
        <v>Vul C maat in</v>
      </c>
      <c r="AJ156" s="42" t="str">
        <f t="shared" si="59"/>
        <v>goed</v>
      </c>
      <c r="AK156" s="42" t="str">
        <f t="shared" si="60"/>
        <v>goed</v>
      </c>
      <c r="AL156" s="42" t="str">
        <f t="shared" si="61"/>
        <v>Vul uit 1 stuk in</v>
      </c>
      <c r="AM156" s="42" t="str">
        <f t="shared" si="62"/>
        <v>Vul trekkoord in</v>
      </c>
      <c r="AN156" s="15"/>
    </row>
    <row r="157" spans="1:40" ht="15" customHeight="1" x14ac:dyDescent="0.25">
      <c r="A157" s="11" t="str">
        <f>IF(Blad1!A139="","",Blad1!A139)</f>
        <v/>
      </c>
      <c r="B157" s="12" t="str">
        <f>IF(Blad1!B139="","",Blad1!B139)</f>
        <v/>
      </c>
      <c r="C157" s="12" t="str">
        <f>IF(Blad1!C139="","",Blad1!C139)</f>
        <v/>
      </c>
      <c r="D157" s="13" t="str">
        <f>IF(Blad1!D139="","",IF(ISNUMBER(SEARCH("ø",Blad1!D139)),Blad1!D139,"ø"&amp;Blad1!D139))</f>
        <v/>
      </c>
      <c r="E157" s="12" t="str">
        <f>IF(Blad1!E139="","",Blad1!E139)</f>
        <v/>
      </c>
      <c r="F157" s="12" t="str">
        <f>IF(Blad1!F139="","",Blad1!F139)</f>
        <v/>
      </c>
      <c r="G157" s="12" t="str">
        <f>IF(Blad1!G139="","",Blad1!G139)</f>
        <v/>
      </c>
      <c r="H157" s="12" t="str">
        <f>IF(Blad1!H139="","",Blad1!H139)</f>
        <v/>
      </c>
      <c r="I157" s="12" t="str">
        <f>IF(Blad1!I139="",IF(B157="","",IF(B157="geel","gas",IF(B157="grijs","telecom",IF(B157="groen","CAI",IF(B157="blauw","water",IF(B157="rood","elektra","")))))),Blad1!I139)</f>
        <v/>
      </c>
      <c r="J157" s="12" t="str">
        <f>IF(Blad1!J139="","",Blad1!J139)</f>
        <v/>
      </c>
      <c r="K157" s="12" t="str">
        <f>IF(Blad1!K139="","",Blad1!K139)</f>
        <v/>
      </c>
      <c r="L157" s="12" t="str">
        <f>IF(Blad1!L139="","",Blad1!L139)</f>
        <v/>
      </c>
      <c r="M157" s="12" t="str">
        <f>IF(Blad1!M139="","",Blad1!M139)</f>
        <v/>
      </c>
      <c r="N157" s="12" t="str">
        <f>IF(Blad1!N139="","",Blad1!N139)</f>
        <v/>
      </c>
      <c r="O157" s="12" t="str">
        <f>IF(Blad1!O139="","",Blad1!O139)</f>
        <v/>
      </c>
      <c r="P157" s="53"/>
      <c r="Q157" s="52" t="str">
        <f t="shared" si="42"/>
        <v>Vul gegevens in</v>
      </c>
      <c r="R157" s="50" t="str" cm="1">
        <f t="array" ref="R157">IF(Q157="","",IFERROR(INDEX(T157:AM157,MATCH(TRUE,T157:AM157&lt;&gt;"goed",0)),"goed"))</f>
        <v>Vul type in</v>
      </c>
      <c r="S157" s="42"/>
      <c r="T157" s="42" t="str">
        <f t="shared" si="43"/>
        <v>Vul type in</v>
      </c>
      <c r="U157" s="42" t="str">
        <f t="shared" si="44"/>
        <v>Vul kleur in</v>
      </c>
      <c r="V157" s="42" t="str">
        <f t="shared" si="45"/>
        <v>Vul aantal in</v>
      </c>
      <c r="W157" s="42" t="str">
        <f t="shared" si="46"/>
        <v>goed</v>
      </c>
      <c r="X157" s="42" t="str">
        <f t="shared" si="47"/>
        <v>goed</v>
      </c>
      <c r="Y157" s="42" t="str">
        <f t="shared" si="48"/>
        <v>Vul diameter in</v>
      </c>
      <c r="Z157" s="42" t="str">
        <f t="shared" si="49"/>
        <v>Vul R1 in</v>
      </c>
      <c r="AA157" s="42" t="str">
        <f t="shared" si="50"/>
        <v>Vul H1 in</v>
      </c>
      <c r="AB157" s="42" t="str">
        <f t="shared" si="51"/>
        <v>Vul R2 in</v>
      </c>
      <c r="AC157" s="42" t="str">
        <f t="shared" si="52"/>
        <v>Vul H2 in</v>
      </c>
      <c r="AD157" s="42" t="str">
        <f t="shared" si="53"/>
        <v>Vul nutsvoorziening in</v>
      </c>
      <c r="AE157" s="42" t="str">
        <f t="shared" si="54"/>
        <v>Nuts incorrect</v>
      </c>
      <c r="AF157" s="42" t="str">
        <f t="shared" si="55"/>
        <v>Vul A maat in</v>
      </c>
      <c r="AG157" s="42" t="str">
        <f t="shared" si="56"/>
        <v>Vul B/Sprongmaat in</v>
      </c>
      <c r="AH157" s="43" t="e">
        <f t="shared" si="57"/>
        <v>#VALUE!</v>
      </c>
      <c r="AI157" s="42" t="str">
        <f t="shared" si="58"/>
        <v>Vul C maat in</v>
      </c>
      <c r="AJ157" s="42" t="str">
        <f t="shared" si="59"/>
        <v>goed</v>
      </c>
      <c r="AK157" s="42" t="str">
        <f t="shared" si="60"/>
        <v>goed</v>
      </c>
      <c r="AL157" s="42" t="str">
        <f t="shared" si="61"/>
        <v>Vul uit 1 stuk in</v>
      </c>
      <c r="AM157" s="42" t="str">
        <f t="shared" si="62"/>
        <v>Vul trekkoord in</v>
      </c>
      <c r="AN157" s="15"/>
    </row>
    <row r="158" spans="1:40" ht="15" customHeight="1" x14ac:dyDescent="0.25">
      <c r="A158" s="11" t="str">
        <f>IF(Blad1!A140="","",Blad1!A140)</f>
        <v/>
      </c>
      <c r="B158" s="12" t="str">
        <f>IF(Blad1!B140="","",Blad1!B140)</f>
        <v/>
      </c>
      <c r="C158" s="12" t="str">
        <f>IF(Blad1!C140="","",Blad1!C140)</f>
        <v/>
      </c>
      <c r="D158" s="13" t="str">
        <f>IF(Blad1!D140="","",IF(ISNUMBER(SEARCH("ø",Blad1!D140)),Blad1!D140,"ø"&amp;Blad1!D140))</f>
        <v/>
      </c>
      <c r="E158" s="12" t="str">
        <f>IF(Blad1!E140="","",Blad1!E140)</f>
        <v/>
      </c>
      <c r="F158" s="12" t="str">
        <f>IF(Blad1!F140="","",Blad1!F140)</f>
        <v/>
      </c>
      <c r="G158" s="12" t="str">
        <f>IF(Blad1!G140="","",Blad1!G140)</f>
        <v/>
      </c>
      <c r="H158" s="12" t="str">
        <f>IF(Blad1!H140="","",Blad1!H140)</f>
        <v/>
      </c>
      <c r="I158" s="12" t="str">
        <f>IF(Blad1!I140="",IF(B158="","",IF(B158="geel","gas",IF(B158="grijs","telecom",IF(B158="groen","CAI",IF(B158="blauw","water",IF(B158="rood","elektra","")))))),Blad1!I140)</f>
        <v/>
      </c>
      <c r="J158" s="12" t="str">
        <f>IF(Blad1!J140="","",Blad1!J140)</f>
        <v/>
      </c>
      <c r="K158" s="12" t="str">
        <f>IF(Blad1!K140="","",Blad1!K140)</f>
        <v/>
      </c>
      <c r="L158" s="12" t="str">
        <f>IF(Blad1!L140="","",Blad1!L140)</f>
        <v/>
      </c>
      <c r="M158" s="12" t="str">
        <f>IF(Blad1!M140="","",Blad1!M140)</f>
        <v/>
      </c>
      <c r="N158" s="12" t="str">
        <f>IF(Blad1!N140="","",Blad1!N140)</f>
        <v/>
      </c>
      <c r="O158" s="12" t="str">
        <f>IF(Blad1!O140="","",Blad1!O140)</f>
        <v/>
      </c>
      <c r="P158" s="53"/>
      <c r="Q158" s="52" t="str">
        <f t="shared" si="42"/>
        <v>Vul gegevens in</v>
      </c>
      <c r="R158" s="50" t="str" cm="1">
        <f t="array" ref="R158">IF(Q158="","",IFERROR(INDEX(T158:AM158,MATCH(TRUE,T158:AM158&lt;&gt;"goed",0)),"goed"))</f>
        <v>Vul type in</v>
      </c>
      <c r="S158" s="42"/>
      <c r="T158" s="42" t="str">
        <f t="shared" si="43"/>
        <v>Vul type in</v>
      </c>
      <c r="U158" s="42" t="str">
        <f t="shared" si="44"/>
        <v>Vul kleur in</v>
      </c>
      <c r="V158" s="42" t="str">
        <f t="shared" si="45"/>
        <v>Vul aantal in</v>
      </c>
      <c r="W158" s="42" t="str">
        <f t="shared" si="46"/>
        <v>goed</v>
      </c>
      <c r="X158" s="42" t="str">
        <f t="shared" si="47"/>
        <v>goed</v>
      </c>
      <c r="Y158" s="42" t="str">
        <f t="shared" si="48"/>
        <v>Vul diameter in</v>
      </c>
      <c r="Z158" s="42" t="str">
        <f t="shared" si="49"/>
        <v>Vul R1 in</v>
      </c>
      <c r="AA158" s="42" t="str">
        <f t="shared" si="50"/>
        <v>Vul H1 in</v>
      </c>
      <c r="AB158" s="42" t="str">
        <f t="shared" si="51"/>
        <v>Vul R2 in</v>
      </c>
      <c r="AC158" s="42" t="str">
        <f t="shared" si="52"/>
        <v>Vul H2 in</v>
      </c>
      <c r="AD158" s="42" t="str">
        <f t="shared" si="53"/>
        <v>Vul nutsvoorziening in</v>
      </c>
      <c r="AE158" s="42" t="str">
        <f t="shared" si="54"/>
        <v>Nuts incorrect</v>
      </c>
      <c r="AF158" s="42" t="str">
        <f t="shared" si="55"/>
        <v>Vul A maat in</v>
      </c>
      <c r="AG158" s="42" t="str">
        <f t="shared" si="56"/>
        <v>Vul B/Sprongmaat in</v>
      </c>
      <c r="AH158" s="43" t="e">
        <f t="shared" si="57"/>
        <v>#VALUE!</v>
      </c>
      <c r="AI158" s="42" t="str">
        <f t="shared" si="58"/>
        <v>Vul C maat in</v>
      </c>
      <c r="AJ158" s="42" t="str">
        <f t="shared" si="59"/>
        <v>goed</v>
      </c>
      <c r="AK158" s="42" t="str">
        <f t="shared" si="60"/>
        <v>goed</v>
      </c>
      <c r="AL158" s="42" t="str">
        <f t="shared" si="61"/>
        <v>Vul uit 1 stuk in</v>
      </c>
      <c r="AM158" s="42" t="str">
        <f t="shared" si="62"/>
        <v>Vul trekkoord in</v>
      </c>
      <c r="AN158" s="15"/>
    </row>
    <row r="159" spans="1:40" ht="15" customHeight="1" x14ac:dyDescent="0.25">
      <c r="A159" s="11" t="str">
        <f>IF(Blad1!A141="","",Blad1!A141)</f>
        <v/>
      </c>
      <c r="B159" s="12" t="str">
        <f>IF(Blad1!B141="","",Blad1!B141)</f>
        <v/>
      </c>
      <c r="C159" s="12" t="str">
        <f>IF(Blad1!C141="","",Blad1!C141)</f>
        <v/>
      </c>
      <c r="D159" s="13" t="str">
        <f>IF(Blad1!D141="","",IF(ISNUMBER(SEARCH("ø",Blad1!D141)),Blad1!D141,"ø"&amp;Blad1!D141))</f>
        <v/>
      </c>
      <c r="E159" s="12" t="str">
        <f>IF(Blad1!E141="","",Blad1!E141)</f>
        <v/>
      </c>
      <c r="F159" s="12" t="str">
        <f>IF(Blad1!F141="","",Blad1!F141)</f>
        <v/>
      </c>
      <c r="G159" s="12" t="str">
        <f>IF(Blad1!G141="","",Blad1!G141)</f>
        <v/>
      </c>
      <c r="H159" s="12" t="str">
        <f>IF(Blad1!H141="","",Blad1!H141)</f>
        <v/>
      </c>
      <c r="I159" s="12" t="str">
        <f>IF(Blad1!I141="",IF(B159="","",IF(B159="geel","gas",IF(B159="grijs","telecom",IF(B159="groen","CAI",IF(B159="blauw","water",IF(B159="rood","elektra","")))))),Blad1!I141)</f>
        <v/>
      </c>
      <c r="J159" s="12" t="str">
        <f>IF(Blad1!J141="","",Blad1!J141)</f>
        <v/>
      </c>
      <c r="K159" s="12" t="str">
        <f>IF(Blad1!K141="","",Blad1!K141)</f>
        <v/>
      </c>
      <c r="L159" s="12" t="str">
        <f>IF(Blad1!L141="","",Blad1!L141)</f>
        <v/>
      </c>
      <c r="M159" s="12" t="str">
        <f>IF(Blad1!M141="","",Blad1!M141)</f>
        <v/>
      </c>
      <c r="N159" s="12" t="str">
        <f>IF(Blad1!N141="","",Blad1!N141)</f>
        <v/>
      </c>
      <c r="O159" s="12" t="str">
        <f>IF(Blad1!O141="","",Blad1!O141)</f>
        <v/>
      </c>
      <c r="P159" s="53"/>
      <c r="Q159" s="52" t="str">
        <f t="shared" si="42"/>
        <v>Vul gegevens in</v>
      </c>
      <c r="R159" s="50" t="str" cm="1">
        <f t="array" ref="R159">IF(Q159="","",IFERROR(INDEX(T159:AM159,MATCH(TRUE,T159:AM159&lt;&gt;"goed",0)),"goed"))</f>
        <v>Vul type in</v>
      </c>
      <c r="S159" s="42"/>
      <c r="T159" s="42" t="str">
        <f t="shared" si="43"/>
        <v>Vul type in</v>
      </c>
      <c r="U159" s="42" t="str">
        <f t="shared" si="44"/>
        <v>Vul kleur in</v>
      </c>
      <c r="V159" s="42" t="str">
        <f t="shared" si="45"/>
        <v>Vul aantal in</v>
      </c>
      <c r="W159" s="42" t="str">
        <f t="shared" si="46"/>
        <v>goed</v>
      </c>
      <c r="X159" s="42" t="str">
        <f t="shared" si="47"/>
        <v>goed</v>
      </c>
      <c r="Y159" s="42" t="str">
        <f t="shared" si="48"/>
        <v>Vul diameter in</v>
      </c>
      <c r="Z159" s="42" t="str">
        <f t="shared" si="49"/>
        <v>Vul R1 in</v>
      </c>
      <c r="AA159" s="42" t="str">
        <f t="shared" si="50"/>
        <v>Vul H1 in</v>
      </c>
      <c r="AB159" s="42" t="str">
        <f t="shared" si="51"/>
        <v>Vul R2 in</v>
      </c>
      <c r="AC159" s="42" t="str">
        <f t="shared" si="52"/>
        <v>Vul H2 in</v>
      </c>
      <c r="AD159" s="42" t="str">
        <f t="shared" si="53"/>
        <v>Vul nutsvoorziening in</v>
      </c>
      <c r="AE159" s="42" t="str">
        <f t="shared" si="54"/>
        <v>Nuts incorrect</v>
      </c>
      <c r="AF159" s="42" t="str">
        <f t="shared" si="55"/>
        <v>Vul A maat in</v>
      </c>
      <c r="AG159" s="42" t="str">
        <f t="shared" si="56"/>
        <v>Vul B/Sprongmaat in</v>
      </c>
      <c r="AH159" s="43" t="e">
        <f t="shared" si="57"/>
        <v>#VALUE!</v>
      </c>
      <c r="AI159" s="42" t="str">
        <f t="shared" si="58"/>
        <v>Vul C maat in</v>
      </c>
      <c r="AJ159" s="42" t="str">
        <f t="shared" si="59"/>
        <v>goed</v>
      </c>
      <c r="AK159" s="42" t="str">
        <f t="shared" si="60"/>
        <v>goed</v>
      </c>
      <c r="AL159" s="42" t="str">
        <f t="shared" si="61"/>
        <v>Vul uit 1 stuk in</v>
      </c>
      <c r="AM159" s="42" t="str">
        <f t="shared" si="62"/>
        <v>Vul trekkoord in</v>
      </c>
      <c r="AN159" s="15"/>
    </row>
    <row r="160" spans="1:40" ht="15" customHeight="1" x14ac:dyDescent="0.25">
      <c r="A160" s="11" t="str">
        <f>IF(Blad1!A142="","",Blad1!A142)</f>
        <v/>
      </c>
      <c r="B160" s="12" t="str">
        <f>IF(Blad1!B142="","",Blad1!B142)</f>
        <v/>
      </c>
      <c r="C160" s="12" t="str">
        <f>IF(Blad1!C142="","",Blad1!C142)</f>
        <v/>
      </c>
      <c r="D160" s="13" t="str">
        <f>IF(Blad1!D142="","",IF(ISNUMBER(SEARCH("ø",Blad1!D142)),Blad1!D142,"ø"&amp;Blad1!D142))</f>
        <v/>
      </c>
      <c r="E160" s="12" t="str">
        <f>IF(Blad1!E142="","",Blad1!E142)</f>
        <v/>
      </c>
      <c r="F160" s="12" t="str">
        <f>IF(Blad1!F142="","",Blad1!F142)</f>
        <v/>
      </c>
      <c r="G160" s="12" t="str">
        <f>IF(Blad1!G142="","",Blad1!G142)</f>
        <v/>
      </c>
      <c r="H160" s="12" t="str">
        <f>IF(Blad1!H142="","",Blad1!H142)</f>
        <v/>
      </c>
      <c r="I160" s="12" t="str">
        <f>IF(Blad1!I142="",IF(B160="","",IF(B160="geel","gas",IF(B160="grijs","telecom",IF(B160="groen","CAI",IF(B160="blauw","water",IF(B160="rood","elektra","")))))),Blad1!I142)</f>
        <v/>
      </c>
      <c r="J160" s="12" t="str">
        <f>IF(Blad1!J142="","",Blad1!J142)</f>
        <v/>
      </c>
      <c r="K160" s="12" t="str">
        <f>IF(Blad1!K142="","",Blad1!K142)</f>
        <v/>
      </c>
      <c r="L160" s="12" t="str">
        <f>IF(Blad1!L142="","",Blad1!L142)</f>
        <v/>
      </c>
      <c r="M160" s="12" t="str">
        <f>IF(Blad1!M142="","",Blad1!M142)</f>
        <v/>
      </c>
      <c r="N160" s="12" t="str">
        <f>IF(Blad1!N142="","",Blad1!N142)</f>
        <v/>
      </c>
      <c r="O160" s="12" t="str">
        <f>IF(Blad1!O142="","",Blad1!O142)</f>
        <v/>
      </c>
      <c r="P160" s="53"/>
      <c r="Q160" s="52" t="str">
        <f t="shared" si="42"/>
        <v>Vul gegevens in</v>
      </c>
      <c r="R160" s="50" t="str" cm="1">
        <f t="array" ref="R160">IF(Q160="","",IFERROR(INDEX(T160:AM160,MATCH(TRUE,T160:AM160&lt;&gt;"goed",0)),"goed"))</f>
        <v>Vul type in</v>
      </c>
      <c r="S160" s="42"/>
      <c r="T160" s="42" t="str">
        <f t="shared" si="43"/>
        <v>Vul type in</v>
      </c>
      <c r="U160" s="42" t="str">
        <f t="shared" si="44"/>
        <v>Vul kleur in</v>
      </c>
      <c r="V160" s="42" t="str">
        <f t="shared" si="45"/>
        <v>Vul aantal in</v>
      </c>
      <c r="W160" s="42" t="str">
        <f t="shared" si="46"/>
        <v>goed</v>
      </c>
      <c r="X160" s="42" t="str">
        <f t="shared" si="47"/>
        <v>goed</v>
      </c>
      <c r="Y160" s="42" t="str">
        <f t="shared" si="48"/>
        <v>Vul diameter in</v>
      </c>
      <c r="Z160" s="42" t="str">
        <f t="shared" si="49"/>
        <v>Vul R1 in</v>
      </c>
      <c r="AA160" s="42" t="str">
        <f t="shared" si="50"/>
        <v>Vul H1 in</v>
      </c>
      <c r="AB160" s="42" t="str">
        <f t="shared" si="51"/>
        <v>Vul R2 in</v>
      </c>
      <c r="AC160" s="42" t="str">
        <f t="shared" si="52"/>
        <v>Vul H2 in</v>
      </c>
      <c r="AD160" s="42" t="str">
        <f t="shared" si="53"/>
        <v>Vul nutsvoorziening in</v>
      </c>
      <c r="AE160" s="42" t="str">
        <f t="shared" si="54"/>
        <v>Nuts incorrect</v>
      </c>
      <c r="AF160" s="42" t="str">
        <f t="shared" si="55"/>
        <v>Vul A maat in</v>
      </c>
      <c r="AG160" s="42" t="str">
        <f t="shared" si="56"/>
        <v>Vul B/Sprongmaat in</v>
      </c>
      <c r="AH160" s="43" t="e">
        <f t="shared" si="57"/>
        <v>#VALUE!</v>
      </c>
      <c r="AI160" s="42" t="str">
        <f t="shared" si="58"/>
        <v>Vul C maat in</v>
      </c>
      <c r="AJ160" s="42" t="str">
        <f t="shared" si="59"/>
        <v>goed</v>
      </c>
      <c r="AK160" s="42" t="str">
        <f t="shared" si="60"/>
        <v>goed</v>
      </c>
      <c r="AL160" s="42" t="str">
        <f t="shared" si="61"/>
        <v>Vul uit 1 stuk in</v>
      </c>
      <c r="AM160" s="42" t="str">
        <f t="shared" si="62"/>
        <v>Vul trekkoord in</v>
      </c>
      <c r="AN160" s="15"/>
    </row>
    <row r="161" spans="1:40" ht="15" customHeight="1" x14ac:dyDescent="0.25">
      <c r="A161" s="11" t="str">
        <f>IF(Blad1!A143="","",Blad1!A143)</f>
        <v/>
      </c>
      <c r="B161" s="12" t="str">
        <f>IF(Blad1!B143="","",Blad1!B143)</f>
        <v/>
      </c>
      <c r="C161" s="12" t="str">
        <f>IF(Blad1!C143="","",Blad1!C143)</f>
        <v/>
      </c>
      <c r="D161" s="13" t="str">
        <f>IF(Blad1!D143="","",IF(ISNUMBER(SEARCH("ø",Blad1!D143)),Blad1!D143,"ø"&amp;Blad1!D143))</f>
        <v/>
      </c>
      <c r="E161" s="12" t="str">
        <f>IF(Blad1!E143="","",Blad1!E143)</f>
        <v/>
      </c>
      <c r="F161" s="12" t="str">
        <f>IF(Blad1!F143="","",Blad1!F143)</f>
        <v/>
      </c>
      <c r="G161" s="12" t="str">
        <f>IF(Blad1!G143="","",Blad1!G143)</f>
        <v/>
      </c>
      <c r="H161" s="12" t="str">
        <f>IF(Blad1!H143="","",Blad1!H143)</f>
        <v/>
      </c>
      <c r="I161" s="12" t="str">
        <f>IF(Blad1!I143="",IF(B161="","",IF(B161="geel","gas",IF(B161="grijs","telecom",IF(B161="groen","CAI",IF(B161="blauw","water",IF(B161="rood","elektra","")))))),Blad1!I143)</f>
        <v/>
      </c>
      <c r="J161" s="12" t="str">
        <f>IF(Blad1!J143="","",Blad1!J143)</f>
        <v/>
      </c>
      <c r="K161" s="12" t="str">
        <f>IF(Blad1!K143="","",Blad1!K143)</f>
        <v/>
      </c>
      <c r="L161" s="12" t="str">
        <f>IF(Blad1!L143="","",Blad1!L143)</f>
        <v/>
      </c>
      <c r="M161" s="12" t="str">
        <f>IF(Blad1!M143="","",Blad1!M143)</f>
        <v/>
      </c>
      <c r="N161" s="12" t="str">
        <f>IF(Blad1!N143="","",Blad1!N143)</f>
        <v/>
      </c>
      <c r="O161" s="12" t="str">
        <f>IF(Blad1!O143="","",Blad1!O143)</f>
        <v/>
      </c>
      <c r="P161" s="53"/>
      <c r="Q161" s="52" t="str">
        <f t="shared" si="42"/>
        <v>Vul gegevens in</v>
      </c>
      <c r="R161" s="50" t="str" cm="1">
        <f t="array" ref="R161">IF(Q161="","",IFERROR(INDEX(T161:AM161,MATCH(TRUE,T161:AM161&lt;&gt;"goed",0)),"goed"))</f>
        <v>Vul type in</v>
      </c>
      <c r="S161" s="42"/>
      <c r="T161" s="42" t="str">
        <f t="shared" si="43"/>
        <v>Vul type in</v>
      </c>
      <c r="U161" s="42" t="str">
        <f t="shared" si="44"/>
        <v>Vul kleur in</v>
      </c>
      <c r="V161" s="42" t="str">
        <f t="shared" si="45"/>
        <v>Vul aantal in</v>
      </c>
      <c r="W161" s="42" t="str">
        <f t="shared" si="46"/>
        <v>goed</v>
      </c>
      <c r="X161" s="42" t="str">
        <f t="shared" si="47"/>
        <v>goed</v>
      </c>
      <c r="Y161" s="42" t="str">
        <f t="shared" si="48"/>
        <v>Vul diameter in</v>
      </c>
      <c r="Z161" s="42" t="str">
        <f t="shared" si="49"/>
        <v>Vul R1 in</v>
      </c>
      <c r="AA161" s="42" t="str">
        <f t="shared" si="50"/>
        <v>Vul H1 in</v>
      </c>
      <c r="AB161" s="42" t="str">
        <f t="shared" si="51"/>
        <v>Vul R2 in</v>
      </c>
      <c r="AC161" s="42" t="str">
        <f t="shared" si="52"/>
        <v>Vul H2 in</v>
      </c>
      <c r="AD161" s="42" t="str">
        <f t="shared" si="53"/>
        <v>Vul nutsvoorziening in</v>
      </c>
      <c r="AE161" s="42" t="str">
        <f t="shared" si="54"/>
        <v>Nuts incorrect</v>
      </c>
      <c r="AF161" s="42" t="str">
        <f t="shared" si="55"/>
        <v>Vul A maat in</v>
      </c>
      <c r="AG161" s="42" t="str">
        <f t="shared" si="56"/>
        <v>Vul B/Sprongmaat in</v>
      </c>
      <c r="AH161" s="43" t="e">
        <f t="shared" si="57"/>
        <v>#VALUE!</v>
      </c>
      <c r="AI161" s="42" t="str">
        <f t="shared" si="58"/>
        <v>Vul C maat in</v>
      </c>
      <c r="AJ161" s="42" t="str">
        <f t="shared" si="59"/>
        <v>goed</v>
      </c>
      <c r="AK161" s="42" t="str">
        <f t="shared" si="60"/>
        <v>goed</v>
      </c>
      <c r="AL161" s="42" t="str">
        <f t="shared" si="61"/>
        <v>Vul uit 1 stuk in</v>
      </c>
      <c r="AM161" s="42" t="str">
        <f t="shared" si="62"/>
        <v>Vul trekkoord in</v>
      </c>
      <c r="AN161" s="15"/>
    </row>
    <row r="162" spans="1:40" ht="15" customHeight="1" x14ac:dyDescent="0.25">
      <c r="A162" s="11" t="str">
        <f>IF(Blad1!A144="","",Blad1!A144)</f>
        <v/>
      </c>
      <c r="B162" s="12" t="str">
        <f>IF(Blad1!B144="","",Blad1!B144)</f>
        <v/>
      </c>
      <c r="C162" s="12" t="str">
        <f>IF(Blad1!C144="","",Blad1!C144)</f>
        <v/>
      </c>
      <c r="D162" s="13" t="str">
        <f>IF(Blad1!D144="","",IF(ISNUMBER(SEARCH("ø",Blad1!D144)),Blad1!D144,"ø"&amp;Blad1!D144))</f>
        <v/>
      </c>
      <c r="E162" s="12" t="str">
        <f>IF(Blad1!E144="","",Blad1!E144)</f>
        <v/>
      </c>
      <c r="F162" s="12" t="str">
        <f>IF(Blad1!F144="","",Blad1!F144)</f>
        <v/>
      </c>
      <c r="G162" s="12" t="str">
        <f>IF(Blad1!G144="","",Blad1!G144)</f>
        <v/>
      </c>
      <c r="H162" s="12" t="str">
        <f>IF(Blad1!H144="","",Blad1!H144)</f>
        <v/>
      </c>
      <c r="I162" s="12" t="str">
        <f>IF(Blad1!I144="",IF(B162="","",IF(B162="geel","gas",IF(B162="grijs","telecom",IF(B162="groen","CAI",IF(B162="blauw","water",IF(B162="rood","elektra","")))))),Blad1!I144)</f>
        <v/>
      </c>
      <c r="J162" s="12" t="str">
        <f>IF(Blad1!J144="","",Blad1!J144)</f>
        <v/>
      </c>
      <c r="K162" s="12" t="str">
        <f>IF(Blad1!K144="","",Blad1!K144)</f>
        <v/>
      </c>
      <c r="L162" s="12" t="str">
        <f>IF(Blad1!L144="","",Blad1!L144)</f>
        <v/>
      </c>
      <c r="M162" s="12" t="str">
        <f>IF(Blad1!M144="","",Blad1!M144)</f>
        <v/>
      </c>
      <c r="N162" s="12" t="str">
        <f>IF(Blad1!N144="","",Blad1!N144)</f>
        <v/>
      </c>
      <c r="O162" s="12" t="str">
        <f>IF(Blad1!O144="","",Blad1!O144)</f>
        <v/>
      </c>
      <c r="P162" s="53"/>
      <c r="Q162" s="52" t="str">
        <f t="shared" si="42"/>
        <v>Vul gegevens in</v>
      </c>
      <c r="R162" s="50" t="str" cm="1">
        <f t="array" ref="R162">IF(Q162="","",IFERROR(INDEX(T162:AM162,MATCH(TRUE,T162:AM162&lt;&gt;"goed",0)),"goed"))</f>
        <v>Vul type in</v>
      </c>
      <c r="S162" s="42"/>
      <c r="T162" s="42" t="str">
        <f t="shared" si="43"/>
        <v>Vul type in</v>
      </c>
      <c r="U162" s="42" t="str">
        <f t="shared" si="44"/>
        <v>Vul kleur in</v>
      </c>
      <c r="V162" s="42" t="str">
        <f t="shared" si="45"/>
        <v>Vul aantal in</v>
      </c>
      <c r="W162" s="42" t="str">
        <f t="shared" si="46"/>
        <v>goed</v>
      </c>
      <c r="X162" s="42" t="str">
        <f t="shared" si="47"/>
        <v>goed</v>
      </c>
      <c r="Y162" s="42" t="str">
        <f t="shared" si="48"/>
        <v>Vul diameter in</v>
      </c>
      <c r="Z162" s="42" t="str">
        <f t="shared" si="49"/>
        <v>Vul R1 in</v>
      </c>
      <c r="AA162" s="42" t="str">
        <f t="shared" si="50"/>
        <v>Vul H1 in</v>
      </c>
      <c r="AB162" s="42" t="str">
        <f t="shared" si="51"/>
        <v>Vul R2 in</v>
      </c>
      <c r="AC162" s="42" t="str">
        <f t="shared" si="52"/>
        <v>Vul H2 in</v>
      </c>
      <c r="AD162" s="42" t="str">
        <f t="shared" si="53"/>
        <v>Vul nutsvoorziening in</v>
      </c>
      <c r="AE162" s="42" t="str">
        <f t="shared" si="54"/>
        <v>Nuts incorrect</v>
      </c>
      <c r="AF162" s="42" t="str">
        <f t="shared" si="55"/>
        <v>Vul A maat in</v>
      </c>
      <c r="AG162" s="42" t="str">
        <f t="shared" si="56"/>
        <v>Vul B/Sprongmaat in</v>
      </c>
      <c r="AH162" s="43" t="e">
        <f t="shared" si="57"/>
        <v>#VALUE!</v>
      </c>
      <c r="AI162" s="42" t="str">
        <f t="shared" si="58"/>
        <v>Vul C maat in</v>
      </c>
      <c r="AJ162" s="42" t="str">
        <f t="shared" si="59"/>
        <v>goed</v>
      </c>
      <c r="AK162" s="42" t="str">
        <f t="shared" si="60"/>
        <v>goed</v>
      </c>
      <c r="AL162" s="42" t="str">
        <f t="shared" si="61"/>
        <v>Vul uit 1 stuk in</v>
      </c>
      <c r="AM162" s="42" t="str">
        <f t="shared" si="62"/>
        <v>Vul trekkoord in</v>
      </c>
      <c r="AN162" s="15"/>
    </row>
    <row r="163" spans="1:40" ht="15" customHeight="1" x14ac:dyDescent="0.25">
      <c r="A163" s="11" t="str">
        <f>IF(Blad1!A145="","",Blad1!A145)</f>
        <v/>
      </c>
      <c r="B163" s="12" t="str">
        <f>IF(Blad1!B145="","",Blad1!B145)</f>
        <v/>
      </c>
      <c r="C163" s="12" t="str">
        <f>IF(Blad1!C145="","",Blad1!C145)</f>
        <v/>
      </c>
      <c r="D163" s="13" t="str">
        <f>IF(Blad1!D145="","",IF(ISNUMBER(SEARCH("ø",Blad1!D145)),Blad1!D145,"ø"&amp;Blad1!D145))</f>
        <v/>
      </c>
      <c r="E163" s="12" t="str">
        <f>IF(Blad1!E145="","",Blad1!E145)</f>
        <v/>
      </c>
      <c r="F163" s="12" t="str">
        <f>IF(Blad1!F145="","",Blad1!F145)</f>
        <v/>
      </c>
      <c r="G163" s="12" t="str">
        <f>IF(Blad1!G145="","",Blad1!G145)</f>
        <v/>
      </c>
      <c r="H163" s="12" t="str">
        <f>IF(Blad1!H145="","",Blad1!H145)</f>
        <v/>
      </c>
      <c r="I163" s="12" t="str">
        <f>IF(Blad1!I145="",IF(B163="","",IF(B163="geel","gas",IF(B163="grijs","telecom",IF(B163="groen","CAI",IF(B163="blauw","water",IF(B163="rood","elektra","")))))),Blad1!I145)</f>
        <v/>
      </c>
      <c r="J163" s="12" t="str">
        <f>IF(Blad1!J145="","",Blad1!J145)</f>
        <v/>
      </c>
      <c r="K163" s="12" t="str">
        <f>IF(Blad1!K145="","",Blad1!K145)</f>
        <v/>
      </c>
      <c r="L163" s="12" t="str">
        <f>IF(Blad1!L145="","",Blad1!L145)</f>
        <v/>
      </c>
      <c r="M163" s="12" t="str">
        <f>IF(Blad1!M145="","",Blad1!M145)</f>
        <v/>
      </c>
      <c r="N163" s="12" t="str">
        <f>IF(Blad1!N145="","",Blad1!N145)</f>
        <v/>
      </c>
      <c r="O163" s="12" t="str">
        <f>IF(Blad1!O145="","",Blad1!O145)</f>
        <v/>
      </c>
      <c r="P163" s="53"/>
      <c r="Q163" s="52" t="str">
        <f t="shared" si="42"/>
        <v>Vul gegevens in</v>
      </c>
      <c r="R163" s="50" t="str" cm="1">
        <f t="array" ref="R163">IF(Q163="","",IFERROR(INDEX(T163:AM163,MATCH(TRUE,T163:AM163&lt;&gt;"goed",0)),"goed"))</f>
        <v>Vul type in</v>
      </c>
      <c r="S163" s="42"/>
      <c r="T163" s="42" t="str">
        <f t="shared" si="43"/>
        <v>Vul type in</v>
      </c>
      <c r="U163" s="42" t="str">
        <f t="shared" si="44"/>
        <v>Vul kleur in</v>
      </c>
      <c r="V163" s="42" t="str">
        <f t="shared" si="45"/>
        <v>Vul aantal in</v>
      </c>
      <c r="W163" s="42" t="str">
        <f t="shared" si="46"/>
        <v>goed</v>
      </c>
      <c r="X163" s="42" t="str">
        <f t="shared" si="47"/>
        <v>goed</v>
      </c>
      <c r="Y163" s="42" t="str">
        <f t="shared" si="48"/>
        <v>Vul diameter in</v>
      </c>
      <c r="Z163" s="42" t="str">
        <f t="shared" si="49"/>
        <v>Vul R1 in</v>
      </c>
      <c r="AA163" s="42" t="str">
        <f t="shared" si="50"/>
        <v>Vul H1 in</v>
      </c>
      <c r="AB163" s="42" t="str">
        <f t="shared" si="51"/>
        <v>Vul R2 in</v>
      </c>
      <c r="AC163" s="42" t="str">
        <f t="shared" si="52"/>
        <v>Vul H2 in</v>
      </c>
      <c r="AD163" s="42" t="str">
        <f t="shared" si="53"/>
        <v>Vul nutsvoorziening in</v>
      </c>
      <c r="AE163" s="42" t="str">
        <f t="shared" si="54"/>
        <v>Nuts incorrect</v>
      </c>
      <c r="AF163" s="42" t="str">
        <f t="shared" si="55"/>
        <v>Vul A maat in</v>
      </c>
      <c r="AG163" s="42" t="str">
        <f t="shared" si="56"/>
        <v>Vul B/Sprongmaat in</v>
      </c>
      <c r="AH163" s="43" t="e">
        <f t="shared" si="57"/>
        <v>#VALUE!</v>
      </c>
      <c r="AI163" s="42" t="str">
        <f t="shared" si="58"/>
        <v>Vul C maat in</v>
      </c>
      <c r="AJ163" s="42" t="str">
        <f t="shared" si="59"/>
        <v>goed</v>
      </c>
      <c r="AK163" s="42" t="str">
        <f t="shared" si="60"/>
        <v>goed</v>
      </c>
      <c r="AL163" s="42" t="str">
        <f t="shared" si="61"/>
        <v>Vul uit 1 stuk in</v>
      </c>
      <c r="AM163" s="42" t="str">
        <f t="shared" si="62"/>
        <v>Vul trekkoord in</v>
      </c>
      <c r="AN163" s="15"/>
    </row>
    <row r="164" spans="1:40" ht="15" customHeight="1" x14ac:dyDescent="0.25">
      <c r="A164" s="11" t="str">
        <f>IF(Blad1!A146="","",Blad1!A146)</f>
        <v/>
      </c>
      <c r="B164" s="12" t="str">
        <f>IF(Blad1!B146="","",Blad1!B146)</f>
        <v/>
      </c>
      <c r="C164" s="12" t="str">
        <f>IF(Blad1!C146="","",Blad1!C146)</f>
        <v/>
      </c>
      <c r="D164" s="13" t="str">
        <f>IF(Blad1!D146="","",IF(ISNUMBER(SEARCH("ø",Blad1!D146)),Blad1!D146,"ø"&amp;Blad1!D146))</f>
        <v/>
      </c>
      <c r="E164" s="12" t="str">
        <f>IF(Blad1!E146="","",Blad1!E146)</f>
        <v/>
      </c>
      <c r="F164" s="12" t="str">
        <f>IF(Blad1!F146="","",Blad1!F146)</f>
        <v/>
      </c>
      <c r="G164" s="12" t="str">
        <f>IF(Blad1!G146="","",Blad1!G146)</f>
        <v/>
      </c>
      <c r="H164" s="12" t="str">
        <f>IF(Blad1!H146="","",Blad1!H146)</f>
        <v/>
      </c>
      <c r="I164" s="12" t="str">
        <f>IF(Blad1!I146="",IF(B164="","",IF(B164="geel","gas",IF(B164="grijs","telecom",IF(B164="groen","CAI",IF(B164="blauw","water",IF(B164="rood","elektra","")))))),Blad1!I146)</f>
        <v/>
      </c>
      <c r="J164" s="12" t="str">
        <f>IF(Blad1!J146="","",Blad1!J146)</f>
        <v/>
      </c>
      <c r="K164" s="12" t="str">
        <f>IF(Blad1!K146="","",Blad1!K146)</f>
        <v/>
      </c>
      <c r="L164" s="12" t="str">
        <f>IF(Blad1!L146="","",Blad1!L146)</f>
        <v/>
      </c>
      <c r="M164" s="12" t="str">
        <f>IF(Blad1!M146="","",Blad1!M146)</f>
        <v/>
      </c>
      <c r="N164" s="12" t="str">
        <f>IF(Blad1!N146="","",Blad1!N146)</f>
        <v/>
      </c>
      <c r="O164" s="12" t="str">
        <f>IF(Blad1!O146="","",Blad1!O146)</f>
        <v/>
      </c>
      <c r="P164" s="53"/>
      <c r="Q164" s="52" t="str">
        <f t="shared" si="42"/>
        <v>Vul gegevens in</v>
      </c>
      <c r="R164" s="50" t="str" cm="1">
        <f t="array" ref="R164">IF(Q164="","",IFERROR(INDEX(T164:AM164,MATCH(TRUE,T164:AM164&lt;&gt;"goed",0)),"goed"))</f>
        <v>Vul type in</v>
      </c>
      <c r="S164" s="42"/>
      <c r="T164" s="42" t="str">
        <f t="shared" si="43"/>
        <v>Vul type in</v>
      </c>
      <c r="U164" s="42" t="str">
        <f t="shared" si="44"/>
        <v>Vul kleur in</v>
      </c>
      <c r="V164" s="42" t="str">
        <f t="shared" si="45"/>
        <v>Vul aantal in</v>
      </c>
      <c r="W164" s="42" t="str">
        <f t="shared" si="46"/>
        <v>goed</v>
      </c>
      <c r="X164" s="42" t="str">
        <f t="shared" si="47"/>
        <v>goed</v>
      </c>
      <c r="Y164" s="42" t="str">
        <f t="shared" si="48"/>
        <v>Vul diameter in</v>
      </c>
      <c r="Z164" s="42" t="str">
        <f t="shared" si="49"/>
        <v>Vul R1 in</v>
      </c>
      <c r="AA164" s="42" t="str">
        <f t="shared" si="50"/>
        <v>Vul H1 in</v>
      </c>
      <c r="AB164" s="42" t="str">
        <f t="shared" si="51"/>
        <v>Vul R2 in</v>
      </c>
      <c r="AC164" s="42" t="str">
        <f t="shared" si="52"/>
        <v>Vul H2 in</v>
      </c>
      <c r="AD164" s="42" t="str">
        <f t="shared" si="53"/>
        <v>Vul nutsvoorziening in</v>
      </c>
      <c r="AE164" s="42" t="str">
        <f t="shared" si="54"/>
        <v>Nuts incorrect</v>
      </c>
      <c r="AF164" s="42" t="str">
        <f t="shared" si="55"/>
        <v>Vul A maat in</v>
      </c>
      <c r="AG164" s="42" t="str">
        <f t="shared" si="56"/>
        <v>Vul B/Sprongmaat in</v>
      </c>
      <c r="AH164" s="43" t="e">
        <f t="shared" si="57"/>
        <v>#VALUE!</v>
      </c>
      <c r="AI164" s="42" t="str">
        <f t="shared" si="58"/>
        <v>Vul C maat in</v>
      </c>
      <c r="AJ164" s="42" t="str">
        <f t="shared" si="59"/>
        <v>goed</v>
      </c>
      <c r="AK164" s="42" t="str">
        <f t="shared" si="60"/>
        <v>goed</v>
      </c>
      <c r="AL164" s="42" t="str">
        <f t="shared" si="61"/>
        <v>Vul uit 1 stuk in</v>
      </c>
      <c r="AM164" s="42" t="str">
        <f t="shared" si="62"/>
        <v>Vul trekkoord in</v>
      </c>
      <c r="AN164" s="15"/>
    </row>
    <row r="165" spans="1:40" ht="15" customHeight="1" x14ac:dyDescent="0.25">
      <c r="A165" s="11" t="str">
        <f>IF(Blad1!A147="","",Blad1!A147)</f>
        <v/>
      </c>
      <c r="B165" s="12" t="str">
        <f>IF(Blad1!B147="","",Blad1!B147)</f>
        <v/>
      </c>
      <c r="C165" s="12" t="str">
        <f>IF(Blad1!C147="","",Blad1!C147)</f>
        <v/>
      </c>
      <c r="D165" s="13" t="str">
        <f>IF(Blad1!D147="","",IF(ISNUMBER(SEARCH("ø",Blad1!D147)),Blad1!D147,"ø"&amp;Blad1!D147))</f>
        <v/>
      </c>
      <c r="E165" s="12" t="str">
        <f>IF(Blad1!E147="","",Blad1!E147)</f>
        <v/>
      </c>
      <c r="F165" s="12" t="str">
        <f>IF(Blad1!F147="","",Blad1!F147)</f>
        <v/>
      </c>
      <c r="G165" s="12" t="str">
        <f>IF(Blad1!G147="","",Blad1!G147)</f>
        <v/>
      </c>
      <c r="H165" s="12" t="str">
        <f>IF(Blad1!H147="","",Blad1!H147)</f>
        <v/>
      </c>
      <c r="I165" s="12" t="str">
        <f>IF(Blad1!I147="",IF(B165="","",IF(B165="geel","gas",IF(B165="grijs","telecom",IF(B165="groen","CAI",IF(B165="blauw","water",IF(B165="rood","elektra","")))))),Blad1!I147)</f>
        <v/>
      </c>
      <c r="J165" s="12" t="str">
        <f>IF(Blad1!J147="","",Blad1!J147)</f>
        <v/>
      </c>
      <c r="K165" s="12" t="str">
        <f>IF(Blad1!K147="","",Blad1!K147)</f>
        <v/>
      </c>
      <c r="L165" s="12" t="str">
        <f>IF(Blad1!L147="","",Blad1!L147)</f>
        <v/>
      </c>
      <c r="M165" s="12" t="str">
        <f>IF(Blad1!M147="","",Blad1!M147)</f>
        <v/>
      </c>
      <c r="N165" s="12" t="str">
        <f>IF(Blad1!N147="","",Blad1!N147)</f>
        <v/>
      </c>
      <c r="O165" s="12" t="str">
        <f>IF(Blad1!O147="","",Blad1!O147)</f>
        <v/>
      </c>
      <c r="P165" s="53"/>
      <c r="Q165" s="52" t="str">
        <f t="shared" si="42"/>
        <v>Vul gegevens in</v>
      </c>
      <c r="R165" s="50" t="str" cm="1">
        <f t="array" ref="R165">IF(Q165="","",IFERROR(INDEX(T165:AM165,MATCH(TRUE,T165:AM165&lt;&gt;"goed",0)),"goed"))</f>
        <v>Vul type in</v>
      </c>
      <c r="S165" s="42"/>
      <c r="T165" s="42" t="str">
        <f t="shared" si="43"/>
        <v>Vul type in</v>
      </c>
      <c r="U165" s="42" t="str">
        <f t="shared" si="44"/>
        <v>Vul kleur in</v>
      </c>
      <c r="V165" s="42" t="str">
        <f t="shared" si="45"/>
        <v>Vul aantal in</v>
      </c>
      <c r="W165" s="42" t="str">
        <f t="shared" si="46"/>
        <v>goed</v>
      </c>
      <c r="X165" s="42" t="str">
        <f t="shared" si="47"/>
        <v>goed</v>
      </c>
      <c r="Y165" s="42" t="str">
        <f t="shared" si="48"/>
        <v>Vul diameter in</v>
      </c>
      <c r="Z165" s="42" t="str">
        <f t="shared" si="49"/>
        <v>Vul R1 in</v>
      </c>
      <c r="AA165" s="42" t="str">
        <f t="shared" si="50"/>
        <v>Vul H1 in</v>
      </c>
      <c r="AB165" s="42" t="str">
        <f t="shared" si="51"/>
        <v>Vul R2 in</v>
      </c>
      <c r="AC165" s="42" t="str">
        <f t="shared" si="52"/>
        <v>Vul H2 in</v>
      </c>
      <c r="AD165" s="42" t="str">
        <f t="shared" si="53"/>
        <v>Vul nutsvoorziening in</v>
      </c>
      <c r="AE165" s="42" t="str">
        <f t="shared" si="54"/>
        <v>Nuts incorrect</v>
      </c>
      <c r="AF165" s="42" t="str">
        <f t="shared" si="55"/>
        <v>Vul A maat in</v>
      </c>
      <c r="AG165" s="42" t="str">
        <f t="shared" si="56"/>
        <v>Vul B/Sprongmaat in</v>
      </c>
      <c r="AH165" s="43" t="e">
        <f t="shared" si="57"/>
        <v>#VALUE!</v>
      </c>
      <c r="AI165" s="42" t="str">
        <f t="shared" si="58"/>
        <v>Vul C maat in</v>
      </c>
      <c r="AJ165" s="42" t="str">
        <f t="shared" si="59"/>
        <v>goed</v>
      </c>
      <c r="AK165" s="42" t="str">
        <f t="shared" si="60"/>
        <v>goed</v>
      </c>
      <c r="AL165" s="42" t="str">
        <f t="shared" si="61"/>
        <v>Vul uit 1 stuk in</v>
      </c>
      <c r="AM165" s="42" t="str">
        <f t="shared" si="62"/>
        <v>Vul trekkoord in</v>
      </c>
      <c r="AN165" s="15"/>
    </row>
    <row r="166" spans="1:40" ht="15" customHeight="1" x14ac:dyDescent="0.25">
      <c r="A166" s="11" t="str">
        <f>IF(Blad1!A148="","",Blad1!A148)</f>
        <v/>
      </c>
      <c r="B166" s="12" t="str">
        <f>IF(Blad1!B148="","",Blad1!B148)</f>
        <v/>
      </c>
      <c r="C166" s="12" t="str">
        <f>IF(Blad1!C148="","",Blad1!C148)</f>
        <v/>
      </c>
      <c r="D166" s="13" t="str">
        <f>IF(Blad1!D148="","",IF(ISNUMBER(SEARCH("ø",Blad1!D148)),Blad1!D148,"ø"&amp;Blad1!D148))</f>
        <v/>
      </c>
      <c r="E166" s="12" t="str">
        <f>IF(Blad1!E148="","",Blad1!E148)</f>
        <v/>
      </c>
      <c r="F166" s="12" t="str">
        <f>IF(Blad1!F148="","",Blad1!F148)</f>
        <v/>
      </c>
      <c r="G166" s="12" t="str">
        <f>IF(Blad1!G148="","",Blad1!G148)</f>
        <v/>
      </c>
      <c r="H166" s="12" t="str">
        <f>IF(Blad1!H148="","",Blad1!H148)</f>
        <v/>
      </c>
      <c r="I166" s="12" t="str">
        <f>IF(Blad1!I148="",IF(B166="","",IF(B166="geel","gas",IF(B166="grijs","telecom",IF(B166="groen","CAI",IF(B166="blauw","water",IF(B166="rood","elektra","")))))),Blad1!I148)</f>
        <v/>
      </c>
      <c r="J166" s="12" t="str">
        <f>IF(Blad1!J148="","",Blad1!J148)</f>
        <v/>
      </c>
      <c r="K166" s="12" t="str">
        <f>IF(Blad1!K148="","",Blad1!K148)</f>
        <v/>
      </c>
      <c r="L166" s="12" t="str">
        <f>IF(Blad1!L148="","",Blad1!L148)</f>
        <v/>
      </c>
      <c r="M166" s="12" t="str">
        <f>IF(Blad1!M148="","",Blad1!M148)</f>
        <v/>
      </c>
      <c r="N166" s="12" t="str">
        <f>IF(Blad1!N148="","",Blad1!N148)</f>
        <v/>
      </c>
      <c r="O166" s="12" t="str">
        <f>IF(Blad1!O148="","",Blad1!O148)</f>
        <v/>
      </c>
      <c r="P166" s="53"/>
      <c r="Q166" s="52" t="str">
        <f t="shared" si="42"/>
        <v>Vul gegevens in</v>
      </c>
      <c r="R166" s="50" t="str" cm="1">
        <f t="array" ref="R166">IF(Q166="","",IFERROR(INDEX(T166:AM166,MATCH(TRUE,T166:AM166&lt;&gt;"goed",0)),"goed"))</f>
        <v>Vul type in</v>
      </c>
      <c r="S166" s="42"/>
      <c r="T166" s="42" t="str">
        <f t="shared" si="43"/>
        <v>Vul type in</v>
      </c>
      <c r="U166" s="42" t="str">
        <f t="shared" si="44"/>
        <v>Vul kleur in</v>
      </c>
      <c r="V166" s="42" t="str">
        <f t="shared" si="45"/>
        <v>Vul aantal in</v>
      </c>
      <c r="W166" s="42" t="str">
        <f t="shared" si="46"/>
        <v>goed</v>
      </c>
      <c r="X166" s="42" t="str">
        <f t="shared" si="47"/>
        <v>goed</v>
      </c>
      <c r="Y166" s="42" t="str">
        <f t="shared" si="48"/>
        <v>Vul diameter in</v>
      </c>
      <c r="Z166" s="42" t="str">
        <f t="shared" si="49"/>
        <v>Vul R1 in</v>
      </c>
      <c r="AA166" s="42" t="str">
        <f t="shared" si="50"/>
        <v>Vul H1 in</v>
      </c>
      <c r="AB166" s="42" t="str">
        <f t="shared" si="51"/>
        <v>Vul R2 in</v>
      </c>
      <c r="AC166" s="42" t="str">
        <f t="shared" si="52"/>
        <v>Vul H2 in</v>
      </c>
      <c r="AD166" s="42" t="str">
        <f t="shared" si="53"/>
        <v>Vul nutsvoorziening in</v>
      </c>
      <c r="AE166" s="42" t="str">
        <f t="shared" si="54"/>
        <v>Nuts incorrect</v>
      </c>
      <c r="AF166" s="42" t="str">
        <f t="shared" si="55"/>
        <v>Vul A maat in</v>
      </c>
      <c r="AG166" s="42" t="str">
        <f t="shared" si="56"/>
        <v>Vul B/Sprongmaat in</v>
      </c>
      <c r="AH166" s="43" t="e">
        <f t="shared" si="57"/>
        <v>#VALUE!</v>
      </c>
      <c r="AI166" s="42" t="str">
        <f t="shared" si="58"/>
        <v>Vul C maat in</v>
      </c>
      <c r="AJ166" s="42" t="str">
        <f t="shared" si="59"/>
        <v>goed</v>
      </c>
      <c r="AK166" s="42" t="str">
        <f t="shared" si="60"/>
        <v>goed</v>
      </c>
      <c r="AL166" s="42" t="str">
        <f t="shared" si="61"/>
        <v>Vul uit 1 stuk in</v>
      </c>
      <c r="AM166" s="42" t="str">
        <f t="shared" si="62"/>
        <v>Vul trekkoord in</v>
      </c>
      <c r="AN166" s="15"/>
    </row>
    <row r="167" spans="1:40" ht="15" customHeight="1" x14ac:dyDescent="0.25">
      <c r="A167" s="11" t="str">
        <f>IF(Blad1!A149="","",Blad1!A149)</f>
        <v/>
      </c>
      <c r="B167" s="12" t="str">
        <f>IF(Blad1!B149="","",Blad1!B149)</f>
        <v/>
      </c>
      <c r="C167" s="12" t="str">
        <f>IF(Blad1!C149="","",Blad1!C149)</f>
        <v/>
      </c>
      <c r="D167" s="13" t="str">
        <f>IF(Blad1!D149="","",IF(ISNUMBER(SEARCH("ø",Blad1!D149)),Blad1!D149,"ø"&amp;Blad1!D149))</f>
        <v/>
      </c>
      <c r="E167" s="12" t="str">
        <f>IF(Blad1!E149="","",Blad1!E149)</f>
        <v/>
      </c>
      <c r="F167" s="12" t="str">
        <f>IF(Blad1!F149="","",Blad1!F149)</f>
        <v/>
      </c>
      <c r="G167" s="12" t="str">
        <f>IF(Blad1!G149="","",Blad1!G149)</f>
        <v/>
      </c>
      <c r="H167" s="12" t="str">
        <f>IF(Blad1!H149="","",Blad1!H149)</f>
        <v/>
      </c>
      <c r="I167" s="12" t="str">
        <f>IF(Blad1!I149="",IF(B167="","",IF(B167="geel","gas",IF(B167="grijs","telecom",IF(B167="groen","CAI",IF(B167="blauw","water",IF(B167="rood","elektra","")))))),Blad1!I149)</f>
        <v/>
      </c>
      <c r="J167" s="12" t="str">
        <f>IF(Blad1!J149="","",Blad1!J149)</f>
        <v/>
      </c>
      <c r="K167" s="12" t="str">
        <f>IF(Blad1!K149="","",Blad1!K149)</f>
        <v/>
      </c>
      <c r="L167" s="12" t="str">
        <f>IF(Blad1!L149="","",Blad1!L149)</f>
        <v/>
      </c>
      <c r="M167" s="12" t="str">
        <f>IF(Blad1!M149="","",Blad1!M149)</f>
        <v/>
      </c>
      <c r="N167" s="12" t="str">
        <f>IF(Blad1!N149="","",Blad1!N149)</f>
        <v/>
      </c>
      <c r="O167" s="12" t="str">
        <f>IF(Blad1!O149="","",Blad1!O149)</f>
        <v/>
      </c>
      <c r="P167" s="53"/>
      <c r="Q167" s="52" t="str">
        <f t="shared" si="42"/>
        <v>Vul gegevens in</v>
      </c>
      <c r="R167" s="50" t="str" cm="1">
        <f t="array" ref="R167">IF(Q167="","",IFERROR(INDEX(T167:AM167,MATCH(TRUE,T167:AM167&lt;&gt;"goed",0)),"goed"))</f>
        <v>Vul type in</v>
      </c>
      <c r="S167" s="42"/>
      <c r="T167" s="42" t="str">
        <f t="shared" si="43"/>
        <v>Vul type in</v>
      </c>
      <c r="U167" s="42" t="str">
        <f t="shared" si="44"/>
        <v>Vul kleur in</v>
      </c>
      <c r="V167" s="42" t="str">
        <f t="shared" si="45"/>
        <v>Vul aantal in</v>
      </c>
      <c r="W167" s="42" t="str">
        <f t="shared" si="46"/>
        <v>goed</v>
      </c>
      <c r="X167" s="42" t="str">
        <f t="shared" si="47"/>
        <v>goed</v>
      </c>
      <c r="Y167" s="42" t="str">
        <f t="shared" si="48"/>
        <v>Vul diameter in</v>
      </c>
      <c r="Z167" s="42" t="str">
        <f t="shared" si="49"/>
        <v>Vul R1 in</v>
      </c>
      <c r="AA167" s="42" t="str">
        <f t="shared" si="50"/>
        <v>Vul H1 in</v>
      </c>
      <c r="AB167" s="42" t="str">
        <f t="shared" si="51"/>
        <v>Vul R2 in</v>
      </c>
      <c r="AC167" s="42" t="str">
        <f t="shared" si="52"/>
        <v>Vul H2 in</v>
      </c>
      <c r="AD167" s="42" t="str">
        <f t="shared" si="53"/>
        <v>Vul nutsvoorziening in</v>
      </c>
      <c r="AE167" s="42" t="str">
        <f t="shared" si="54"/>
        <v>Nuts incorrect</v>
      </c>
      <c r="AF167" s="42" t="str">
        <f t="shared" si="55"/>
        <v>Vul A maat in</v>
      </c>
      <c r="AG167" s="42" t="str">
        <f t="shared" si="56"/>
        <v>Vul B/Sprongmaat in</v>
      </c>
      <c r="AH167" s="43" t="e">
        <f t="shared" si="57"/>
        <v>#VALUE!</v>
      </c>
      <c r="AI167" s="42" t="str">
        <f t="shared" si="58"/>
        <v>Vul C maat in</v>
      </c>
      <c r="AJ167" s="42" t="str">
        <f t="shared" si="59"/>
        <v>goed</v>
      </c>
      <c r="AK167" s="42" t="str">
        <f t="shared" si="60"/>
        <v>goed</v>
      </c>
      <c r="AL167" s="42" t="str">
        <f t="shared" si="61"/>
        <v>Vul uit 1 stuk in</v>
      </c>
      <c r="AM167" s="42" t="str">
        <f t="shared" si="62"/>
        <v>Vul trekkoord in</v>
      </c>
      <c r="AN167" s="15"/>
    </row>
    <row r="168" spans="1:40" ht="15" customHeight="1" x14ac:dyDescent="0.25">
      <c r="A168" s="11" t="str">
        <f>IF(Blad1!A150="","",Blad1!A150)</f>
        <v/>
      </c>
      <c r="B168" s="12" t="str">
        <f>IF(Blad1!B150="","",Blad1!B150)</f>
        <v/>
      </c>
      <c r="C168" s="12" t="str">
        <f>IF(Blad1!C150="","",Blad1!C150)</f>
        <v/>
      </c>
      <c r="D168" s="13" t="str">
        <f>IF(Blad1!D150="","",IF(ISNUMBER(SEARCH("ø",Blad1!D150)),Blad1!D150,"ø"&amp;Blad1!D150))</f>
        <v/>
      </c>
      <c r="E168" s="12" t="str">
        <f>IF(Blad1!E150="","",Blad1!E150)</f>
        <v/>
      </c>
      <c r="F168" s="12" t="str">
        <f>IF(Blad1!F150="","",Blad1!F150)</f>
        <v/>
      </c>
      <c r="G168" s="12" t="str">
        <f>IF(Blad1!G150="","",Blad1!G150)</f>
        <v/>
      </c>
      <c r="H168" s="12" t="str">
        <f>IF(Blad1!H150="","",Blad1!H150)</f>
        <v/>
      </c>
      <c r="I168" s="12" t="str">
        <f>IF(Blad1!I150="",IF(B168="","",IF(B168="geel","gas",IF(B168="grijs","telecom",IF(B168="groen","CAI",IF(B168="blauw","water",IF(B168="rood","elektra","")))))),Blad1!I150)</f>
        <v/>
      </c>
      <c r="J168" s="12" t="str">
        <f>IF(Blad1!J150="","",Blad1!J150)</f>
        <v/>
      </c>
      <c r="K168" s="12" t="str">
        <f>IF(Blad1!K150="","",Blad1!K150)</f>
        <v/>
      </c>
      <c r="L168" s="12" t="str">
        <f>IF(Blad1!L150="","",Blad1!L150)</f>
        <v/>
      </c>
      <c r="M168" s="12" t="str">
        <f>IF(Blad1!M150="","",Blad1!M150)</f>
        <v/>
      </c>
      <c r="N168" s="12" t="str">
        <f>IF(Blad1!N150="","",Blad1!N150)</f>
        <v/>
      </c>
      <c r="O168" s="12" t="str">
        <f>IF(Blad1!O150="","",Blad1!O150)</f>
        <v/>
      </c>
      <c r="P168" s="53"/>
      <c r="Q168" s="52" t="str">
        <f t="shared" si="42"/>
        <v>Vul gegevens in</v>
      </c>
      <c r="R168" s="50" t="str" cm="1">
        <f t="array" ref="R168">IF(Q168="","",IFERROR(INDEX(T168:AM168,MATCH(TRUE,T168:AM168&lt;&gt;"goed",0)),"goed"))</f>
        <v>Vul type in</v>
      </c>
      <c r="S168" s="42"/>
      <c r="T168" s="42" t="str">
        <f t="shared" si="43"/>
        <v>Vul type in</v>
      </c>
      <c r="U168" s="42" t="str">
        <f t="shared" si="44"/>
        <v>Vul kleur in</v>
      </c>
      <c r="V168" s="42" t="str">
        <f t="shared" si="45"/>
        <v>Vul aantal in</v>
      </c>
      <c r="W168" s="42" t="str">
        <f t="shared" si="46"/>
        <v>goed</v>
      </c>
      <c r="X168" s="42" t="str">
        <f t="shared" si="47"/>
        <v>goed</v>
      </c>
      <c r="Y168" s="42" t="str">
        <f t="shared" si="48"/>
        <v>Vul diameter in</v>
      </c>
      <c r="Z168" s="42" t="str">
        <f t="shared" si="49"/>
        <v>Vul R1 in</v>
      </c>
      <c r="AA168" s="42" t="str">
        <f t="shared" si="50"/>
        <v>Vul H1 in</v>
      </c>
      <c r="AB168" s="42" t="str">
        <f t="shared" si="51"/>
        <v>Vul R2 in</v>
      </c>
      <c r="AC168" s="42" t="str">
        <f t="shared" si="52"/>
        <v>Vul H2 in</v>
      </c>
      <c r="AD168" s="42" t="str">
        <f t="shared" si="53"/>
        <v>Vul nutsvoorziening in</v>
      </c>
      <c r="AE168" s="42" t="str">
        <f t="shared" si="54"/>
        <v>Nuts incorrect</v>
      </c>
      <c r="AF168" s="42" t="str">
        <f t="shared" si="55"/>
        <v>Vul A maat in</v>
      </c>
      <c r="AG168" s="42" t="str">
        <f t="shared" si="56"/>
        <v>Vul B/Sprongmaat in</v>
      </c>
      <c r="AH168" s="43" t="e">
        <f t="shared" si="57"/>
        <v>#VALUE!</v>
      </c>
      <c r="AI168" s="42" t="str">
        <f t="shared" si="58"/>
        <v>Vul C maat in</v>
      </c>
      <c r="AJ168" s="42" t="str">
        <f t="shared" si="59"/>
        <v>goed</v>
      </c>
      <c r="AK168" s="42" t="str">
        <f t="shared" si="60"/>
        <v>goed</v>
      </c>
      <c r="AL168" s="42" t="str">
        <f t="shared" si="61"/>
        <v>Vul uit 1 stuk in</v>
      </c>
      <c r="AM168" s="42" t="str">
        <f t="shared" si="62"/>
        <v>Vul trekkoord in</v>
      </c>
      <c r="AN168" s="15"/>
    </row>
    <row r="169" spans="1:40" ht="15" customHeight="1" x14ac:dyDescent="0.25">
      <c r="A169" s="11" t="str">
        <f>IF(Blad1!A151="","",Blad1!A151)</f>
        <v/>
      </c>
      <c r="B169" s="12" t="str">
        <f>IF(Blad1!B151="","",Blad1!B151)</f>
        <v/>
      </c>
      <c r="C169" s="12" t="str">
        <f>IF(Blad1!C151="","",Blad1!C151)</f>
        <v/>
      </c>
      <c r="D169" s="13" t="str">
        <f>IF(Blad1!D151="","",IF(ISNUMBER(SEARCH("ø",Blad1!D151)),Blad1!D151,"ø"&amp;Blad1!D151))</f>
        <v/>
      </c>
      <c r="E169" s="12" t="str">
        <f>IF(Blad1!E151="","",Blad1!E151)</f>
        <v/>
      </c>
      <c r="F169" s="12" t="str">
        <f>IF(Blad1!F151="","",Blad1!F151)</f>
        <v/>
      </c>
      <c r="G169" s="12" t="str">
        <f>IF(Blad1!G151="","",Blad1!G151)</f>
        <v/>
      </c>
      <c r="H169" s="12" t="str">
        <f>IF(Blad1!H151="","",Blad1!H151)</f>
        <v/>
      </c>
      <c r="I169" s="12" t="str">
        <f>IF(Blad1!I151="",IF(B169="","",IF(B169="geel","gas",IF(B169="grijs","telecom",IF(B169="groen","CAI",IF(B169="blauw","water",IF(B169="rood","elektra","")))))),Blad1!I151)</f>
        <v/>
      </c>
      <c r="J169" s="12" t="str">
        <f>IF(Blad1!J151="","",Blad1!J151)</f>
        <v/>
      </c>
      <c r="K169" s="12" t="str">
        <f>IF(Blad1!K151="","",Blad1!K151)</f>
        <v/>
      </c>
      <c r="L169" s="12" t="str">
        <f>IF(Blad1!L151="","",Blad1!L151)</f>
        <v/>
      </c>
      <c r="M169" s="12" t="str">
        <f>IF(Blad1!M151="","",Blad1!M151)</f>
        <v/>
      </c>
      <c r="N169" s="12" t="str">
        <f>IF(Blad1!N151="","",Blad1!N151)</f>
        <v/>
      </c>
      <c r="O169" s="12" t="str">
        <f>IF(Blad1!O151="","",Blad1!O151)</f>
        <v/>
      </c>
      <c r="P169" s="53"/>
      <c r="Q169" s="52" t="str">
        <f t="shared" si="42"/>
        <v>Vul gegevens in</v>
      </c>
      <c r="R169" s="50" t="str" cm="1">
        <f t="array" ref="R169">IF(Q169="","",IFERROR(INDEX(T169:AM169,MATCH(TRUE,T169:AM169&lt;&gt;"goed",0)),"goed"))</f>
        <v>Vul type in</v>
      </c>
      <c r="S169" s="42"/>
      <c r="T169" s="42" t="str">
        <f t="shared" si="43"/>
        <v>Vul type in</v>
      </c>
      <c r="U169" s="42" t="str">
        <f t="shared" si="44"/>
        <v>Vul kleur in</v>
      </c>
      <c r="V169" s="42" t="str">
        <f t="shared" si="45"/>
        <v>Vul aantal in</v>
      </c>
      <c r="W169" s="42" t="str">
        <f t="shared" si="46"/>
        <v>goed</v>
      </c>
      <c r="X169" s="42" t="str">
        <f t="shared" si="47"/>
        <v>goed</v>
      </c>
      <c r="Y169" s="42" t="str">
        <f t="shared" si="48"/>
        <v>Vul diameter in</v>
      </c>
      <c r="Z169" s="42" t="str">
        <f t="shared" si="49"/>
        <v>Vul R1 in</v>
      </c>
      <c r="AA169" s="42" t="str">
        <f t="shared" si="50"/>
        <v>Vul H1 in</v>
      </c>
      <c r="AB169" s="42" t="str">
        <f t="shared" si="51"/>
        <v>Vul R2 in</v>
      </c>
      <c r="AC169" s="42" t="str">
        <f t="shared" si="52"/>
        <v>Vul H2 in</v>
      </c>
      <c r="AD169" s="42" t="str">
        <f t="shared" si="53"/>
        <v>Vul nutsvoorziening in</v>
      </c>
      <c r="AE169" s="42" t="str">
        <f t="shared" si="54"/>
        <v>Nuts incorrect</v>
      </c>
      <c r="AF169" s="42" t="str">
        <f t="shared" si="55"/>
        <v>Vul A maat in</v>
      </c>
      <c r="AG169" s="42" t="str">
        <f t="shared" si="56"/>
        <v>Vul B/Sprongmaat in</v>
      </c>
      <c r="AH169" s="43" t="e">
        <f t="shared" si="57"/>
        <v>#VALUE!</v>
      </c>
      <c r="AI169" s="42" t="str">
        <f t="shared" si="58"/>
        <v>Vul C maat in</v>
      </c>
      <c r="AJ169" s="42" t="str">
        <f t="shared" si="59"/>
        <v>goed</v>
      </c>
      <c r="AK169" s="42" t="str">
        <f t="shared" si="60"/>
        <v>goed</v>
      </c>
      <c r="AL169" s="42" t="str">
        <f t="shared" si="61"/>
        <v>Vul uit 1 stuk in</v>
      </c>
      <c r="AM169" s="42" t="str">
        <f t="shared" si="62"/>
        <v>Vul trekkoord in</v>
      </c>
      <c r="AN169" s="15"/>
    </row>
    <row r="170" spans="1:40" ht="15" customHeight="1" x14ac:dyDescent="0.25">
      <c r="A170" s="11" t="str">
        <f>IF(Blad1!A152="","",Blad1!A152)</f>
        <v/>
      </c>
      <c r="B170" s="12" t="str">
        <f>IF(Blad1!B152="","",Blad1!B152)</f>
        <v/>
      </c>
      <c r="C170" s="12" t="str">
        <f>IF(Blad1!C152="","",Blad1!C152)</f>
        <v/>
      </c>
      <c r="D170" s="13" t="str">
        <f>IF(Blad1!D152="","",IF(ISNUMBER(SEARCH("ø",Blad1!D152)),Blad1!D152,"ø"&amp;Blad1!D152))</f>
        <v/>
      </c>
      <c r="E170" s="12" t="str">
        <f>IF(Blad1!E152="","",Blad1!E152)</f>
        <v/>
      </c>
      <c r="F170" s="12" t="str">
        <f>IF(Blad1!F152="","",Blad1!F152)</f>
        <v/>
      </c>
      <c r="G170" s="12" t="str">
        <f>IF(Blad1!G152="","",Blad1!G152)</f>
        <v/>
      </c>
      <c r="H170" s="12" t="str">
        <f>IF(Blad1!H152="","",Blad1!H152)</f>
        <v/>
      </c>
      <c r="I170" s="12" t="str">
        <f>IF(Blad1!I152="",IF(B170="","",IF(B170="geel","gas",IF(B170="grijs","telecom",IF(B170="groen","CAI",IF(B170="blauw","water",IF(B170="rood","elektra","")))))),Blad1!I152)</f>
        <v/>
      </c>
      <c r="J170" s="12" t="str">
        <f>IF(Blad1!J152="","",Blad1!J152)</f>
        <v/>
      </c>
      <c r="K170" s="12" t="str">
        <f>IF(Blad1!K152="","",Blad1!K152)</f>
        <v/>
      </c>
      <c r="L170" s="12" t="str">
        <f>IF(Blad1!L152="","",Blad1!L152)</f>
        <v/>
      </c>
      <c r="M170" s="12" t="str">
        <f>IF(Blad1!M152="","",Blad1!M152)</f>
        <v/>
      </c>
      <c r="N170" s="12" t="str">
        <f>IF(Blad1!N152="","",Blad1!N152)</f>
        <v/>
      </c>
      <c r="O170" s="12" t="str">
        <f>IF(Blad1!O152="","",Blad1!O152)</f>
        <v/>
      </c>
      <c r="P170" s="53"/>
      <c r="Q170" s="52" t="str">
        <f t="shared" si="42"/>
        <v>Vul gegevens in</v>
      </c>
      <c r="R170" s="50" t="str" cm="1">
        <f t="array" ref="R170">IF(Q170="","",IFERROR(INDEX(T170:AM170,MATCH(TRUE,T170:AM170&lt;&gt;"goed",0)),"goed"))</f>
        <v>Vul type in</v>
      </c>
      <c r="S170" s="42"/>
      <c r="T170" s="42" t="str">
        <f t="shared" si="43"/>
        <v>Vul type in</v>
      </c>
      <c r="U170" s="42" t="str">
        <f t="shared" si="44"/>
        <v>Vul kleur in</v>
      </c>
      <c r="V170" s="42" t="str">
        <f t="shared" si="45"/>
        <v>Vul aantal in</v>
      </c>
      <c r="W170" s="42" t="str">
        <f t="shared" si="46"/>
        <v>goed</v>
      </c>
      <c r="X170" s="42" t="str">
        <f t="shared" si="47"/>
        <v>goed</v>
      </c>
      <c r="Y170" s="42" t="str">
        <f t="shared" si="48"/>
        <v>Vul diameter in</v>
      </c>
      <c r="Z170" s="42" t="str">
        <f t="shared" si="49"/>
        <v>Vul R1 in</v>
      </c>
      <c r="AA170" s="42" t="str">
        <f t="shared" si="50"/>
        <v>Vul H1 in</v>
      </c>
      <c r="AB170" s="42" t="str">
        <f t="shared" si="51"/>
        <v>Vul R2 in</v>
      </c>
      <c r="AC170" s="42" t="str">
        <f t="shared" si="52"/>
        <v>Vul H2 in</v>
      </c>
      <c r="AD170" s="42" t="str">
        <f t="shared" si="53"/>
        <v>Vul nutsvoorziening in</v>
      </c>
      <c r="AE170" s="42" t="str">
        <f t="shared" si="54"/>
        <v>Nuts incorrect</v>
      </c>
      <c r="AF170" s="42" t="str">
        <f t="shared" si="55"/>
        <v>Vul A maat in</v>
      </c>
      <c r="AG170" s="42" t="str">
        <f t="shared" si="56"/>
        <v>Vul B/Sprongmaat in</v>
      </c>
      <c r="AH170" s="43" t="e">
        <f t="shared" si="57"/>
        <v>#VALUE!</v>
      </c>
      <c r="AI170" s="42" t="str">
        <f t="shared" si="58"/>
        <v>Vul C maat in</v>
      </c>
      <c r="AJ170" s="42" t="str">
        <f t="shared" si="59"/>
        <v>goed</v>
      </c>
      <c r="AK170" s="42" t="str">
        <f t="shared" si="60"/>
        <v>goed</v>
      </c>
      <c r="AL170" s="42" t="str">
        <f t="shared" si="61"/>
        <v>Vul uit 1 stuk in</v>
      </c>
      <c r="AM170" s="42" t="str">
        <f t="shared" si="62"/>
        <v>Vul trekkoord in</v>
      </c>
      <c r="AN170" s="15"/>
    </row>
    <row r="171" spans="1:40" ht="15" customHeight="1" x14ac:dyDescent="0.25">
      <c r="A171" s="11" t="str">
        <f>IF(Blad1!A153="","",Blad1!A153)</f>
        <v/>
      </c>
      <c r="B171" s="12" t="str">
        <f>IF(Blad1!B153="","",Blad1!B153)</f>
        <v/>
      </c>
      <c r="C171" s="12" t="str">
        <f>IF(Blad1!C153="","",Blad1!C153)</f>
        <v/>
      </c>
      <c r="D171" s="13" t="str">
        <f>IF(Blad1!D153="","",IF(ISNUMBER(SEARCH("ø",Blad1!D153)),Blad1!D153,"ø"&amp;Blad1!D153))</f>
        <v/>
      </c>
      <c r="E171" s="12" t="str">
        <f>IF(Blad1!E153="","",Blad1!E153)</f>
        <v/>
      </c>
      <c r="F171" s="12" t="str">
        <f>IF(Blad1!F153="","",Blad1!F153)</f>
        <v/>
      </c>
      <c r="G171" s="12" t="str">
        <f>IF(Blad1!G153="","",Blad1!G153)</f>
        <v/>
      </c>
      <c r="H171" s="12" t="str">
        <f>IF(Blad1!H153="","",Blad1!H153)</f>
        <v/>
      </c>
      <c r="I171" s="12" t="str">
        <f>IF(Blad1!I153="",IF(B171="","",IF(B171="geel","gas",IF(B171="grijs","telecom",IF(B171="groen","CAI",IF(B171="blauw","water",IF(B171="rood","elektra","")))))),Blad1!I153)</f>
        <v/>
      </c>
      <c r="J171" s="12" t="str">
        <f>IF(Blad1!J153="","",Blad1!J153)</f>
        <v/>
      </c>
      <c r="K171" s="12" t="str">
        <f>IF(Blad1!K153="","",Blad1!K153)</f>
        <v/>
      </c>
      <c r="L171" s="12" t="str">
        <f>IF(Blad1!L153="","",Blad1!L153)</f>
        <v/>
      </c>
      <c r="M171" s="12" t="str">
        <f>IF(Blad1!M153="","",Blad1!M153)</f>
        <v/>
      </c>
      <c r="N171" s="12" t="str">
        <f>IF(Blad1!N153="","",Blad1!N153)</f>
        <v/>
      </c>
      <c r="O171" s="12" t="str">
        <f>IF(Blad1!O153="","",Blad1!O153)</f>
        <v/>
      </c>
      <c r="P171" s="53"/>
      <c r="Q171" s="52" t="str">
        <f t="shared" si="42"/>
        <v>Vul gegevens in</v>
      </c>
      <c r="R171" s="50" t="str" cm="1">
        <f t="array" ref="R171">IF(Q171="","",IFERROR(INDEX(T171:AM171,MATCH(TRUE,T171:AM171&lt;&gt;"goed",0)),"goed"))</f>
        <v>Vul type in</v>
      </c>
      <c r="S171" s="42"/>
      <c r="T171" s="42" t="str">
        <f t="shared" si="43"/>
        <v>Vul type in</v>
      </c>
      <c r="U171" s="42" t="str">
        <f t="shared" si="44"/>
        <v>Vul kleur in</v>
      </c>
      <c r="V171" s="42" t="str">
        <f t="shared" si="45"/>
        <v>Vul aantal in</v>
      </c>
      <c r="W171" s="42" t="str">
        <f t="shared" si="46"/>
        <v>goed</v>
      </c>
      <c r="X171" s="42" t="str">
        <f t="shared" si="47"/>
        <v>goed</v>
      </c>
      <c r="Y171" s="42" t="str">
        <f t="shared" si="48"/>
        <v>Vul diameter in</v>
      </c>
      <c r="Z171" s="42" t="str">
        <f t="shared" si="49"/>
        <v>Vul R1 in</v>
      </c>
      <c r="AA171" s="42" t="str">
        <f t="shared" si="50"/>
        <v>Vul H1 in</v>
      </c>
      <c r="AB171" s="42" t="str">
        <f t="shared" si="51"/>
        <v>Vul R2 in</v>
      </c>
      <c r="AC171" s="42" t="str">
        <f t="shared" si="52"/>
        <v>Vul H2 in</v>
      </c>
      <c r="AD171" s="42" t="str">
        <f t="shared" si="53"/>
        <v>Vul nutsvoorziening in</v>
      </c>
      <c r="AE171" s="42" t="str">
        <f t="shared" si="54"/>
        <v>Nuts incorrect</v>
      </c>
      <c r="AF171" s="42" t="str">
        <f t="shared" si="55"/>
        <v>Vul A maat in</v>
      </c>
      <c r="AG171" s="42" t="str">
        <f t="shared" si="56"/>
        <v>Vul B/Sprongmaat in</v>
      </c>
      <c r="AH171" s="43" t="e">
        <f t="shared" si="57"/>
        <v>#VALUE!</v>
      </c>
      <c r="AI171" s="42" t="str">
        <f t="shared" si="58"/>
        <v>Vul C maat in</v>
      </c>
      <c r="AJ171" s="42" t="str">
        <f t="shared" si="59"/>
        <v>goed</v>
      </c>
      <c r="AK171" s="42" t="str">
        <f t="shared" si="60"/>
        <v>goed</v>
      </c>
      <c r="AL171" s="42" t="str">
        <f t="shared" si="61"/>
        <v>Vul uit 1 stuk in</v>
      </c>
      <c r="AM171" s="42" t="str">
        <f t="shared" si="62"/>
        <v>Vul trekkoord in</v>
      </c>
      <c r="AN171" s="15"/>
    </row>
    <row r="172" spans="1:40" ht="15" customHeight="1" x14ac:dyDescent="0.25">
      <c r="A172" s="11" t="str">
        <f>IF(Blad1!A154="","",Blad1!A154)</f>
        <v/>
      </c>
      <c r="B172" s="12" t="str">
        <f>IF(Blad1!B154="","",Blad1!B154)</f>
        <v/>
      </c>
      <c r="C172" s="12" t="str">
        <f>IF(Blad1!C154="","",Blad1!C154)</f>
        <v/>
      </c>
      <c r="D172" s="13" t="str">
        <f>IF(Blad1!D154="","",IF(ISNUMBER(SEARCH("ø",Blad1!D154)),Blad1!D154,"ø"&amp;Blad1!D154))</f>
        <v/>
      </c>
      <c r="E172" s="12" t="str">
        <f>IF(Blad1!E154="","",Blad1!E154)</f>
        <v/>
      </c>
      <c r="F172" s="12" t="str">
        <f>IF(Blad1!F154="","",Blad1!F154)</f>
        <v/>
      </c>
      <c r="G172" s="12" t="str">
        <f>IF(Blad1!G154="","",Blad1!G154)</f>
        <v/>
      </c>
      <c r="H172" s="12" t="str">
        <f>IF(Blad1!H154="","",Blad1!H154)</f>
        <v/>
      </c>
      <c r="I172" s="12" t="str">
        <f>IF(Blad1!I154="",IF(B172="","",IF(B172="geel","gas",IF(B172="grijs","telecom",IF(B172="groen","CAI",IF(B172="blauw","water",IF(B172="rood","elektra","")))))),Blad1!I154)</f>
        <v/>
      </c>
      <c r="J172" s="12" t="str">
        <f>IF(Blad1!J154="","",Blad1!J154)</f>
        <v/>
      </c>
      <c r="K172" s="12" t="str">
        <f>IF(Blad1!K154="","",Blad1!K154)</f>
        <v/>
      </c>
      <c r="L172" s="12" t="str">
        <f>IF(Blad1!L154="","",Blad1!L154)</f>
        <v/>
      </c>
      <c r="M172" s="12" t="str">
        <f>IF(Blad1!M154="","",Blad1!M154)</f>
        <v/>
      </c>
      <c r="N172" s="12" t="str">
        <f>IF(Blad1!N154="","",Blad1!N154)</f>
        <v/>
      </c>
      <c r="O172" s="12" t="str">
        <f>IF(Blad1!O154="","",Blad1!O154)</f>
        <v/>
      </c>
      <c r="P172" s="53"/>
      <c r="Q172" s="52" t="str">
        <f t="shared" si="42"/>
        <v>Vul gegevens in</v>
      </c>
      <c r="R172" s="50" t="str" cm="1">
        <f t="array" ref="R172">IF(Q172="","",IFERROR(INDEX(T172:AM172,MATCH(TRUE,T172:AM172&lt;&gt;"goed",0)),"goed"))</f>
        <v>Vul type in</v>
      </c>
      <c r="S172" s="42"/>
      <c r="T172" s="42" t="str">
        <f t="shared" si="43"/>
        <v>Vul type in</v>
      </c>
      <c r="U172" s="42" t="str">
        <f t="shared" si="44"/>
        <v>Vul kleur in</v>
      </c>
      <c r="V172" s="42" t="str">
        <f t="shared" si="45"/>
        <v>Vul aantal in</v>
      </c>
      <c r="W172" s="42" t="str">
        <f t="shared" si="46"/>
        <v>goed</v>
      </c>
      <c r="X172" s="42" t="str">
        <f t="shared" si="47"/>
        <v>goed</v>
      </c>
      <c r="Y172" s="42" t="str">
        <f t="shared" si="48"/>
        <v>Vul diameter in</v>
      </c>
      <c r="Z172" s="42" t="str">
        <f t="shared" si="49"/>
        <v>Vul R1 in</v>
      </c>
      <c r="AA172" s="42" t="str">
        <f t="shared" si="50"/>
        <v>Vul H1 in</v>
      </c>
      <c r="AB172" s="42" t="str">
        <f t="shared" si="51"/>
        <v>Vul R2 in</v>
      </c>
      <c r="AC172" s="42" t="str">
        <f t="shared" si="52"/>
        <v>Vul H2 in</v>
      </c>
      <c r="AD172" s="42" t="str">
        <f t="shared" si="53"/>
        <v>Vul nutsvoorziening in</v>
      </c>
      <c r="AE172" s="42" t="str">
        <f t="shared" si="54"/>
        <v>Nuts incorrect</v>
      </c>
      <c r="AF172" s="42" t="str">
        <f t="shared" si="55"/>
        <v>Vul A maat in</v>
      </c>
      <c r="AG172" s="42" t="str">
        <f t="shared" si="56"/>
        <v>Vul B/Sprongmaat in</v>
      </c>
      <c r="AH172" s="43" t="e">
        <f t="shared" si="57"/>
        <v>#VALUE!</v>
      </c>
      <c r="AI172" s="42" t="str">
        <f t="shared" si="58"/>
        <v>Vul C maat in</v>
      </c>
      <c r="AJ172" s="42" t="str">
        <f t="shared" si="59"/>
        <v>goed</v>
      </c>
      <c r="AK172" s="42" t="str">
        <f t="shared" si="60"/>
        <v>goed</v>
      </c>
      <c r="AL172" s="42" t="str">
        <f t="shared" si="61"/>
        <v>Vul uit 1 stuk in</v>
      </c>
      <c r="AM172" s="42" t="str">
        <f t="shared" si="62"/>
        <v>Vul trekkoord in</v>
      </c>
      <c r="AN172" s="15"/>
    </row>
    <row r="173" spans="1:40" ht="15" customHeight="1" x14ac:dyDescent="0.25">
      <c r="A173" s="11" t="str">
        <f>IF(Blad1!A155="","",Blad1!A155)</f>
        <v/>
      </c>
      <c r="B173" s="12" t="str">
        <f>IF(Blad1!B155="","",Blad1!B155)</f>
        <v/>
      </c>
      <c r="C173" s="12" t="str">
        <f>IF(Blad1!C155="","",Blad1!C155)</f>
        <v/>
      </c>
      <c r="D173" s="13" t="str">
        <f>IF(Blad1!D155="","",IF(ISNUMBER(SEARCH("ø",Blad1!D155)),Blad1!D155,"ø"&amp;Blad1!D155))</f>
        <v/>
      </c>
      <c r="E173" s="12" t="str">
        <f>IF(Blad1!E155="","",Blad1!E155)</f>
        <v/>
      </c>
      <c r="F173" s="12" t="str">
        <f>IF(Blad1!F155="","",Blad1!F155)</f>
        <v/>
      </c>
      <c r="G173" s="12" t="str">
        <f>IF(Blad1!G155="","",Blad1!G155)</f>
        <v/>
      </c>
      <c r="H173" s="12" t="str">
        <f>IF(Blad1!H155="","",Blad1!H155)</f>
        <v/>
      </c>
      <c r="I173" s="12" t="str">
        <f>IF(Blad1!I155="",IF(B173="","",IF(B173="geel","gas",IF(B173="grijs","telecom",IF(B173="groen","CAI",IF(B173="blauw","water",IF(B173="rood","elektra","")))))),Blad1!I155)</f>
        <v/>
      </c>
      <c r="J173" s="12" t="str">
        <f>IF(Blad1!J155="","",Blad1!J155)</f>
        <v/>
      </c>
      <c r="K173" s="12" t="str">
        <f>IF(Blad1!K155="","",Blad1!K155)</f>
        <v/>
      </c>
      <c r="L173" s="12" t="str">
        <f>IF(Blad1!L155="","",Blad1!L155)</f>
        <v/>
      </c>
      <c r="M173" s="12" t="str">
        <f>IF(Blad1!M155="","",Blad1!M155)</f>
        <v/>
      </c>
      <c r="N173" s="12" t="str">
        <f>IF(Blad1!N155="","",Blad1!N155)</f>
        <v/>
      </c>
      <c r="O173" s="12" t="str">
        <f>IF(Blad1!O155="","",Blad1!O155)</f>
        <v/>
      </c>
      <c r="P173" s="53"/>
      <c r="Q173" s="52" t="str">
        <f t="shared" si="42"/>
        <v>Vul gegevens in</v>
      </c>
      <c r="R173" s="50" t="str" cm="1">
        <f t="array" ref="R173">IF(Q173="","",IFERROR(INDEX(T173:AM173,MATCH(TRUE,T173:AM173&lt;&gt;"goed",0)),"goed"))</f>
        <v>Vul type in</v>
      </c>
      <c r="S173" s="42"/>
      <c r="T173" s="42" t="str">
        <f t="shared" si="43"/>
        <v>Vul type in</v>
      </c>
      <c r="U173" s="42" t="str">
        <f t="shared" si="44"/>
        <v>Vul kleur in</v>
      </c>
      <c r="V173" s="42" t="str">
        <f t="shared" si="45"/>
        <v>Vul aantal in</v>
      </c>
      <c r="W173" s="42" t="str">
        <f t="shared" si="46"/>
        <v>goed</v>
      </c>
      <c r="X173" s="42" t="str">
        <f t="shared" si="47"/>
        <v>goed</v>
      </c>
      <c r="Y173" s="42" t="str">
        <f t="shared" si="48"/>
        <v>Vul diameter in</v>
      </c>
      <c r="Z173" s="42" t="str">
        <f t="shared" si="49"/>
        <v>Vul R1 in</v>
      </c>
      <c r="AA173" s="42" t="str">
        <f t="shared" si="50"/>
        <v>Vul H1 in</v>
      </c>
      <c r="AB173" s="42" t="str">
        <f t="shared" si="51"/>
        <v>Vul R2 in</v>
      </c>
      <c r="AC173" s="42" t="str">
        <f t="shared" si="52"/>
        <v>Vul H2 in</v>
      </c>
      <c r="AD173" s="42" t="str">
        <f t="shared" si="53"/>
        <v>Vul nutsvoorziening in</v>
      </c>
      <c r="AE173" s="42" t="str">
        <f t="shared" si="54"/>
        <v>Nuts incorrect</v>
      </c>
      <c r="AF173" s="42" t="str">
        <f t="shared" si="55"/>
        <v>Vul A maat in</v>
      </c>
      <c r="AG173" s="42" t="str">
        <f t="shared" si="56"/>
        <v>Vul B/Sprongmaat in</v>
      </c>
      <c r="AH173" s="43" t="e">
        <f t="shared" si="57"/>
        <v>#VALUE!</v>
      </c>
      <c r="AI173" s="42" t="str">
        <f t="shared" si="58"/>
        <v>Vul C maat in</v>
      </c>
      <c r="AJ173" s="42" t="str">
        <f t="shared" si="59"/>
        <v>goed</v>
      </c>
      <c r="AK173" s="42" t="str">
        <f t="shared" si="60"/>
        <v>goed</v>
      </c>
      <c r="AL173" s="42" t="str">
        <f t="shared" si="61"/>
        <v>Vul uit 1 stuk in</v>
      </c>
      <c r="AM173" s="42" t="str">
        <f t="shared" si="62"/>
        <v>Vul trekkoord in</v>
      </c>
      <c r="AN173" s="15"/>
    </row>
    <row r="174" spans="1:40" ht="15" customHeight="1" x14ac:dyDescent="0.25">
      <c r="A174" s="11" t="str">
        <f>IF(Blad1!A156="","",Blad1!A156)</f>
        <v/>
      </c>
      <c r="B174" s="12" t="str">
        <f>IF(Blad1!B156="","",Blad1!B156)</f>
        <v/>
      </c>
      <c r="C174" s="12" t="str">
        <f>IF(Blad1!C156="","",Blad1!C156)</f>
        <v/>
      </c>
      <c r="D174" s="13" t="str">
        <f>IF(Blad1!D156="","",IF(ISNUMBER(SEARCH("ø",Blad1!D156)),Blad1!D156,"ø"&amp;Blad1!D156))</f>
        <v/>
      </c>
      <c r="E174" s="12" t="str">
        <f>IF(Blad1!E156="","",Blad1!E156)</f>
        <v/>
      </c>
      <c r="F174" s="12" t="str">
        <f>IF(Blad1!F156="","",Blad1!F156)</f>
        <v/>
      </c>
      <c r="G174" s="12" t="str">
        <f>IF(Blad1!G156="","",Blad1!G156)</f>
        <v/>
      </c>
      <c r="H174" s="12" t="str">
        <f>IF(Blad1!H156="","",Blad1!H156)</f>
        <v/>
      </c>
      <c r="I174" s="12" t="str">
        <f>IF(Blad1!I156="",IF(B174="","",IF(B174="geel","gas",IF(B174="grijs","telecom",IF(B174="groen","CAI",IF(B174="blauw","water",IF(B174="rood","elektra","")))))),Blad1!I156)</f>
        <v/>
      </c>
      <c r="J174" s="12" t="str">
        <f>IF(Blad1!J156="","",Blad1!J156)</f>
        <v/>
      </c>
      <c r="K174" s="12" t="str">
        <f>IF(Blad1!K156="","",Blad1!K156)</f>
        <v/>
      </c>
      <c r="L174" s="12" t="str">
        <f>IF(Blad1!L156="","",Blad1!L156)</f>
        <v/>
      </c>
      <c r="M174" s="12" t="str">
        <f>IF(Blad1!M156="","",Blad1!M156)</f>
        <v/>
      </c>
      <c r="N174" s="12" t="str">
        <f>IF(Blad1!N156="","",Blad1!N156)</f>
        <v/>
      </c>
      <c r="O174" s="12" t="str">
        <f>IF(Blad1!O156="","",Blad1!O156)</f>
        <v/>
      </c>
      <c r="P174" s="53"/>
      <c r="Q174" s="52" t="str">
        <f t="shared" si="42"/>
        <v>Vul gegevens in</v>
      </c>
      <c r="R174" s="50" t="str" cm="1">
        <f t="array" ref="R174">IF(Q174="","",IFERROR(INDEX(T174:AM174,MATCH(TRUE,T174:AM174&lt;&gt;"goed",0)),"goed"))</f>
        <v>Vul type in</v>
      </c>
      <c r="S174" s="42"/>
      <c r="T174" s="42" t="str">
        <f t="shared" si="43"/>
        <v>Vul type in</v>
      </c>
      <c r="U174" s="42" t="str">
        <f t="shared" si="44"/>
        <v>Vul kleur in</v>
      </c>
      <c r="V174" s="42" t="str">
        <f t="shared" si="45"/>
        <v>Vul aantal in</v>
      </c>
      <c r="W174" s="42" t="str">
        <f t="shared" si="46"/>
        <v>goed</v>
      </c>
      <c r="X174" s="42" t="str">
        <f t="shared" si="47"/>
        <v>goed</v>
      </c>
      <c r="Y174" s="42" t="str">
        <f t="shared" si="48"/>
        <v>Vul diameter in</v>
      </c>
      <c r="Z174" s="42" t="str">
        <f t="shared" si="49"/>
        <v>Vul R1 in</v>
      </c>
      <c r="AA174" s="42" t="str">
        <f t="shared" si="50"/>
        <v>Vul H1 in</v>
      </c>
      <c r="AB174" s="42" t="str">
        <f t="shared" si="51"/>
        <v>Vul R2 in</v>
      </c>
      <c r="AC174" s="42" t="str">
        <f t="shared" si="52"/>
        <v>Vul H2 in</v>
      </c>
      <c r="AD174" s="42" t="str">
        <f t="shared" si="53"/>
        <v>Vul nutsvoorziening in</v>
      </c>
      <c r="AE174" s="42" t="str">
        <f t="shared" si="54"/>
        <v>Nuts incorrect</v>
      </c>
      <c r="AF174" s="42" t="str">
        <f t="shared" si="55"/>
        <v>Vul A maat in</v>
      </c>
      <c r="AG174" s="42" t="str">
        <f t="shared" si="56"/>
        <v>Vul B/Sprongmaat in</v>
      </c>
      <c r="AH174" s="43" t="e">
        <f t="shared" si="57"/>
        <v>#VALUE!</v>
      </c>
      <c r="AI174" s="42" t="str">
        <f t="shared" si="58"/>
        <v>Vul C maat in</v>
      </c>
      <c r="AJ174" s="42" t="str">
        <f t="shared" si="59"/>
        <v>goed</v>
      </c>
      <c r="AK174" s="42" t="str">
        <f t="shared" si="60"/>
        <v>goed</v>
      </c>
      <c r="AL174" s="42" t="str">
        <f t="shared" si="61"/>
        <v>Vul uit 1 stuk in</v>
      </c>
      <c r="AM174" s="42" t="str">
        <f t="shared" si="62"/>
        <v>Vul trekkoord in</v>
      </c>
      <c r="AN174" s="15"/>
    </row>
    <row r="175" spans="1:40" ht="15" customHeight="1" x14ac:dyDescent="0.25">
      <c r="A175" s="11" t="str">
        <f>IF(Blad1!A157="","",Blad1!A157)</f>
        <v/>
      </c>
      <c r="B175" s="12" t="str">
        <f>IF(Blad1!B157="","",Blad1!B157)</f>
        <v/>
      </c>
      <c r="C175" s="12" t="str">
        <f>IF(Blad1!C157="","",Blad1!C157)</f>
        <v/>
      </c>
      <c r="D175" s="13" t="str">
        <f>IF(Blad1!D157="","",IF(ISNUMBER(SEARCH("ø",Blad1!D157)),Blad1!D157,"ø"&amp;Blad1!D157))</f>
        <v/>
      </c>
      <c r="E175" s="12" t="str">
        <f>IF(Blad1!E157="","",Blad1!E157)</f>
        <v/>
      </c>
      <c r="F175" s="12" t="str">
        <f>IF(Blad1!F157="","",Blad1!F157)</f>
        <v/>
      </c>
      <c r="G175" s="12" t="str">
        <f>IF(Blad1!G157="","",Blad1!G157)</f>
        <v/>
      </c>
      <c r="H175" s="12" t="str">
        <f>IF(Blad1!H157="","",Blad1!H157)</f>
        <v/>
      </c>
      <c r="I175" s="12" t="str">
        <f>IF(Blad1!I157="",IF(B175="","",IF(B175="geel","gas",IF(B175="grijs","telecom",IF(B175="groen","CAI",IF(B175="blauw","water",IF(B175="rood","elektra","")))))),Blad1!I157)</f>
        <v/>
      </c>
      <c r="J175" s="12" t="str">
        <f>IF(Blad1!J157="","",Blad1!J157)</f>
        <v/>
      </c>
      <c r="K175" s="12" t="str">
        <f>IF(Blad1!K157="","",Blad1!K157)</f>
        <v/>
      </c>
      <c r="L175" s="12" t="str">
        <f>IF(Blad1!L157="","",Blad1!L157)</f>
        <v/>
      </c>
      <c r="M175" s="12" t="str">
        <f>IF(Blad1!M157="","",Blad1!M157)</f>
        <v/>
      </c>
      <c r="N175" s="12" t="str">
        <f>IF(Blad1!N157="","",Blad1!N157)</f>
        <v/>
      </c>
      <c r="O175" s="12" t="str">
        <f>IF(Blad1!O157="","",Blad1!O157)</f>
        <v/>
      </c>
      <c r="P175" s="53"/>
      <c r="Q175" s="52" t="str">
        <f t="shared" si="42"/>
        <v>Vul gegevens in</v>
      </c>
      <c r="R175" s="50" t="str" cm="1">
        <f t="array" ref="R175">IF(Q175="","",IFERROR(INDEX(T175:AM175,MATCH(TRUE,T175:AM175&lt;&gt;"goed",0)),"goed"))</f>
        <v>Vul type in</v>
      </c>
      <c r="S175" s="42"/>
      <c r="T175" s="42" t="str">
        <f t="shared" si="43"/>
        <v>Vul type in</v>
      </c>
      <c r="U175" s="42" t="str">
        <f t="shared" si="44"/>
        <v>Vul kleur in</v>
      </c>
      <c r="V175" s="42" t="str">
        <f t="shared" si="45"/>
        <v>Vul aantal in</v>
      </c>
      <c r="W175" s="42" t="str">
        <f t="shared" si="46"/>
        <v>goed</v>
      </c>
      <c r="X175" s="42" t="str">
        <f t="shared" si="47"/>
        <v>goed</v>
      </c>
      <c r="Y175" s="42" t="str">
        <f t="shared" si="48"/>
        <v>Vul diameter in</v>
      </c>
      <c r="Z175" s="42" t="str">
        <f t="shared" si="49"/>
        <v>Vul R1 in</v>
      </c>
      <c r="AA175" s="42" t="str">
        <f t="shared" si="50"/>
        <v>Vul H1 in</v>
      </c>
      <c r="AB175" s="42" t="str">
        <f t="shared" si="51"/>
        <v>Vul R2 in</v>
      </c>
      <c r="AC175" s="42" t="str">
        <f t="shared" si="52"/>
        <v>Vul H2 in</v>
      </c>
      <c r="AD175" s="42" t="str">
        <f t="shared" si="53"/>
        <v>Vul nutsvoorziening in</v>
      </c>
      <c r="AE175" s="42" t="str">
        <f t="shared" si="54"/>
        <v>Nuts incorrect</v>
      </c>
      <c r="AF175" s="42" t="str">
        <f t="shared" si="55"/>
        <v>Vul A maat in</v>
      </c>
      <c r="AG175" s="42" t="str">
        <f t="shared" si="56"/>
        <v>Vul B/Sprongmaat in</v>
      </c>
      <c r="AH175" s="43" t="e">
        <f t="shared" si="57"/>
        <v>#VALUE!</v>
      </c>
      <c r="AI175" s="42" t="str">
        <f t="shared" si="58"/>
        <v>Vul C maat in</v>
      </c>
      <c r="AJ175" s="42" t="str">
        <f t="shared" si="59"/>
        <v>goed</v>
      </c>
      <c r="AK175" s="42" t="str">
        <f t="shared" si="60"/>
        <v>goed</v>
      </c>
      <c r="AL175" s="42" t="str">
        <f t="shared" si="61"/>
        <v>Vul uit 1 stuk in</v>
      </c>
      <c r="AM175" s="42" t="str">
        <f t="shared" si="62"/>
        <v>Vul trekkoord in</v>
      </c>
      <c r="AN175" s="15"/>
    </row>
    <row r="176" spans="1:40" ht="15" customHeight="1" x14ac:dyDescent="0.25">
      <c r="A176" s="11" t="str">
        <f>IF(Blad1!A158="","",Blad1!A158)</f>
        <v/>
      </c>
      <c r="B176" s="12" t="str">
        <f>IF(Blad1!B158="","",Blad1!B158)</f>
        <v/>
      </c>
      <c r="C176" s="12" t="str">
        <f>IF(Blad1!C158="","",Blad1!C158)</f>
        <v/>
      </c>
      <c r="D176" s="13" t="str">
        <f>IF(Blad1!D158="","",IF(ISNUMBER(SEARCH("ø",Blad1!D158)),Blad1!D158,"ø"&amp;Blad1!D158))</f>
        <v/>
      </c>
      <c r="E176" s="12" t="str">
        <f>IF(Blad1!E158="","",Blad1!E158)</f>
        <v/>
      </c>
      <c r="F176" s="12" t="str">
        <f>IF(Blad1!F158="","",Blad1!F158)</f>
        <v/>
      </c>
      <c r="G176" s="12" t="str">
        <f>IF(Blad1!G158="","",Blad1!G158)</f>
        <v/>
      </c>
      <c r="H176" s="12" t="str">
        <f>IF(Blad1!H158="","",Blad1!H158)</f>
        <v/>
      </c>
      <c r="I176" s="12" t="str">
        <f>IF(Blad1!I158="",IF(B176="","",IF(B176="geel","gas",IF(B176="grijs","telecom",IF(B176="groen","CAI",IF(B176="blauw","water",IF(B176="rood","elektra","")))))),Blad1!I158)</f>
        <v/>
      </c>
      <c r="J176" s="12" t="str">
        <f>IF(Blad1!J158="","",Blad1!J158)</f>
        <v/>
      </c>
      <c r="K176" s="12" t="str">
        <f>IF(Blad1!K158="","",Blad1!K158)</f>
        <v/>
      </c>
      <c r="L176" s="12" t="str">
        <f>IF(Blad1!L158="","",Blad1!L158)</f>
        <v/>
      </c>
      <c r="M176" s="12" t="str">
        <f>IF(Blad1!M158="","",Blad1!M158)</f>
        <v/>
      </c>
      <c r="N176" s="12" t="str">
        <f>IF(Blad1!N158="","",Blad1!N158)</f>
        <v/>
      </c>
      <c r="O176" s="12" t="str">
        <f>IF(Blad1!O158="","",Blad1!O158)</f>
        <v/>
      </c>
      <c r="P176" s="53"/>
      <c r="Q176" s="52" t="str">
        <f t="shared" si="42"/>
        <v>Vul gegevens in</v>
      </c>
      <c r="R176" s="50" t="str" cm="1">
        <f t="array" ref="R176">IF(Q176="","",IFERROR(INDEX(T176:AM176,MATCH(TRUE,T176:AM176&lt;&gt;"goed",0)),"goed"))</f>
        <v>Vul type in</v>
      </c>
      <c r="S176" s="42"/>
      <c r="T176" s="42" t="str">
        <f t="shared" si="43"/>
        <v>Vul type in</v>
      </c>
      <c r="U176" s="42" t="str">
        <f t="shared" si="44"/>
        <v>Vul kleur in</v>
      </c>
      <c r="V176" s="42" t="str">
        <f t="shared" si="45"/>
        <v>Vul aantal in</v>
      </c>
      <c r="W176" s="42" t="str">
        <f t="shared" si="46"/>
        <v>goed</v>
      </c>
      <c r="X176" s="42" t="str">
        <f t="shared" si="47"/>
        <v>goed</v>
      </c>
      <c r="Y176" s="42" t="str">
        <f t="shared" si="48"/>
        <v>Vul diameter in</v>
      </c>
      <c r="Z176" s="42" t="str">
        <f t="shared" si="49"/>
        <v>Vul R1 in</v>
      </c>
      <c r="AA176" s="42" t="str">
        <f t="shared" si="50"/>
        <v>Vul H1 in</v>
      </c>
      <c r="AB176" s="42" t="str">
        <f t="shared" si="51"/>
        <v>Vul R2 in</v>
      </c>
      <c r="AC176" s="42" t="str">
        <f t="shared" si="52"/>
        <v>Vul H2 in</v>
      </c>
      <c r="AD176" s="42" t="str">
        <f t="shared" si="53"/>
        <v>Vul nutsvoorziening in</v>
      </c>
      <c r="AE176" s="42" t="str">
        <f t="shared" si="54"/>
        <v>Nuts incorrect</v>
      </c>
      <c r="AF176" s="42" t="str">
        <f t="shared" si="55"/>
        <v>Vul A maat in</v>
      </c>
      <c r="AG176" s="42" t="str">
        <f t="shared" si="56"/>
        <v>Vul B/Sprongmaat in</v>
      </c>
      <c r="AH176" s="43" t="e">
        <f t="shared" si="57"/>
        <v>#VALUE!</v>
      </c>
      <c r="AI176" s="42" t="str">
        <f t="shared" si="58"/>
        <v>Vul C maat in</v>
      </c>
      <c r="AJ176" s="42" t="str">
        <f t="shared" si="59"/>
        <v>goed</v>
      </c>
      <c r="AK176" s="42" t="str">
        <f t="shared" si="60"/>
        <v>goed</v>
      </c>
      <c r="AL176" s="42" t="str">
        <f t="shared" si="61"/>
        <v>Vul uit 1 stuk in</v>
      </c>
      <c r="AM176" s="42" t="str">
        <f t="shared" si="62"/>
        <v>Vul trekkoord in</v>
      </c>
      <c r="AN176" s="15"/>
    </row>
    <row r="177" spans="1:40" ht="15" customHeight="1" x14ac:dyDescent="0.25">
      <c r="A177" s="11" t="str">
        <f>IF(Blad1!A159="","",Blad1!A159)</f>
        <v/>
      </c>
      <c r="B177" s="12" t="str">
        <f>IF(Blad1!B159="","",Blad1!B159)</f>
        <v/>
      </c>
      <c r="C177" s="12" t="str">
        <f>IF(Blad1!C159="","",Blad1!C159)</f>
        <v/>
      </c>
      <c r="D177" s="13" t="str">
        <f>IF(Blad1!D159="","",IF(ISNUMBER(SEARCH("ø",Blad1!D159)),Blad1!D159,"ø"&amp;Blad1!D159))</f>
        <v/>
      </c>
      <c r="E177" s="12" t="str">
        <f>IF(Blad1!E159="","",Blad1!E159)</f>
        <v/>
      </c>
      <c r="F177" s="12" t="str">
        <f>IF(Blad1!F159="","",Blad1!F159)</f>
        <v/>
      </c>
      <c r="G177" s="12" t="str">
        <f>IF(Blad1!G159="","",Blad1!G159)</f>
        <v/>
      </c>
      <c r="H177" s="12" t="str">
        <f>IF(Blad1!H159="","",Blad1!H159)</f>
        <v/>
      </c>
      <c r="I177" s="12" t="str">
        <f>IF(Blad1!I159="",IF(B177="","",IF(B177="geel","gas",IF(B177="grijs","telecom",IF(B177="groen","CAI",IF(B177="blauw","water",IF(B177="rood","elektra","")))))),Blad1!I159)</f>
        <v/>
      </c>
      <c r="J177" s="12" t="str">
        <f>IF(Blad1!J159="","",Blad1!J159)</f>
        <v/>
      </c>
      <c r="K177" s="12" t="str">
        <f>IF(Blad1!K159="","",Blad1!K159)</f>
        <v/>
      </c>
      <c r="L177" s="12" t="str">
        <f>IF(Blad1!L159="","",Blad1!L159)</f>
        <v/>
      </c>
      <c r="M177" s="12" t="str">
        <f>IF(Blad1!M159="","",Blad1!M159)</f>
        <v/>
      </c>
      <c r="N177" s="12" t="str">
        <f>IF(Blad1!N159="","",Blad1!N159)</f>
        <v/>
      </c>
      <c r="O177" s="12" t="str">
        <f>IF(Blad1!O159="","",Blad1!O159)</f>
        <v/>
      </c>
      <c r="P177" s="53"/>
      <c r="Q177" s="52" t="str">
        <f t="shared" si="42"/>
        <v>Vul gegevens in</v>
      </c>
      <c r="R177" s="50" t="str" cm="1">
        <f t="array" ref="R177">IF(Q177="","",IFERROR(INDEX(T177:AM177,MATCH(TRUE,T177:AM177&lt;&gt;"goed",0)),"goed"))</f>
        <v>Vul type in</v>
      </c>
      <c r="S177" s="42"/>
      <c r="T177" s="42" t="str">
        <f t="shared" si="43"/>
        <v>Vul type in</v>
      </c>
      <c r="U177" s="42" t="str">
        <f t="shared" si="44"/>
        <v>Vul kleur in</v>
      </c>
      <c r="V177" s="42" t="str">
        <f t="shared" si="45"/>
        <v>Vul aantal in</v>
      </c>
      <c r="W177" s="42" t="str">
        <f t="shared" si="46"/>
        <v>goed</v>
      </c>
      <c r="X177" s="42" t="str">
        <f t="shared" si="47"/>
        <v>goed</v>
      </c>
      <c r="Y177" s="42" t="str">
        <f t="shared" si="48"/>
        <v>Vul diameter in</v>
      </c>
      <c r="Z177" s="42" t="str">
        <f t="shared" si="49"/>
        <v>Vul R1 in</v>
      </c>
      <c r="AA177" s="42" t="str">
        <f t="shared" si="50"/>
        <v>Vul H1 in</v>
      </c>
      <c r="AB177" s="42" t="str">
        <f t="shared" si="51"/>
        <v>Vul R2 in</v>
      </c>
      <c r="AC177" s="42" t="str">
        <f t="shared" si="52"/>
        <v>Vul H2 in</v>
      </c>
      <c r="AD177" s="42" t="str">
        <f t="shared" si="53"/>
        <v>Vul nutsvoorziening in</v>
      </c>
      <c r="AE177" s="42" t="str">
        <f t="shared" si="54"/>
        <v>Nuts incorrect</v>
      </c>
      <c r="AF177" s="42" t="str">
        <f t="shared" si="55"/>
        <v>Vul A maat in</v>
      </c>
      <c r="AG177" s="42" t="str">
        <f t="shared" si="56"/>
        <v>Vul B/Sprongmaat in</v>
      </c>
      <c r="AH177" s="43" t="e">
        <f t="shared" si="57"/>
        <v>#VALUE!</v>
      </c>
      <c r="AI177" s="42" t="str">
        <f t="shared" si="58"/>
        <v>Vul C maat in</v>
      </c>
      <c r="AJ177" s="42" t="str">
        <f t="shared" si="59"/>
        <v>goed</v>
      </c>
      <c r="AK177" s="42" t="str">
        <f t="shared" si="60"/>
        <v>goed</v>
      </c>
      <c r="AL177" s="42" t="str">
        <f t="shared" si="61"/>
        <v>Vul uit 1 stuk in</v>
      </c>
      <c r="AM177" s="42" t="str">
        <f t="shared" si="62"/>
        <v>Vul trekkoord in</v>
      </c>
      <c r="AN177" s="15"/>
    </row>
    <row r="178" spans="1:40" ht="15" customHeight="1" x14ac:dyDescent="0.25">
      <c r="A178" s="11" t="str">
        <f>IF(Blad1!A160="","",Blad1!A160)</f>
        <v/>
      </c>
      <c r="B178" s="12" t="str">
        <f>IF(Blad1!B160="","",Blad1!B160)</f>
        <v/>
      </c>
      <c r="C178" s="12" t="str">
        <f>IF(Blad1!C160="","",Blad1!C160)</f>
        <v/>
      </c>
      <c r="D178" s="13" t="str">
        <f>IF(Blad1!D160="","",IF(ISNUMBER(SEARCH("ø",Blad1!D160)),Blad1!D160,"ø"&amp;Blad1!D160))</f>
        <v/>
      </c>
      <c r="E178" s="12" t="str">
        <f>IF(Blad1!E160="","",Blad1!E160)</f>
        <v/>
      </c>
      <c r="F178" s="12" t="str">
        <f>IF(Blad1!F160="","",Blad1!F160)</f>
        <v/>
      </c>
      <c r="G178" s="12" t="str">
        <f>IF(Blad1!G160="","",Blad1!G160)</f>
        <v/>
      </c>
      <c r="H178" s="12" t="str">
        <f>IF(Blad1!H160="","",Blad1!H160)</f>
        <v/>
      </c>
      <c r="I178" s="12" t="str">
        <f>IF(Blad1!I160="",IF(B178="","",IF(B178="geel","gas",IF(B178="grijs","telecom",IF(B178="groen","CAI",IF(B178="blauw","water",IF(B178="rood","elektra","")))))),Blad1!I160)</f>
        <v/>
      </c>
      <c r="J178" s="12" t="str">
        <f>IF(Blad1!J160="","",Blad1!J160)</f>
        <v/>
      </c>
      <c r="K178" s="12" t="str">
        <f>IF(Blad1!K160="","",Blad1!K160)</f>
        <v/>
      </c>
      <c r="L178" s="12" t="str">
        <f>IF(Blad1!L160="","",Blad1!L160)</f>
        <v/>
      </c>
      <c r="M178" s="12" t="str">
        <f>IF(Blad1!M160="","",Blad1!M160)</f>
        <v/>
      </c>
      <c r="N178" s="12" t="str">
        <f>IF(Blad1!N160="","",Blad1!N160)</f>
        <v/>
      </c>
      <c r="O178" s="12" t="str">
        <f>IF(Blad1!O160="","",Blad1!O160)</f>
        <v/>
      </c>
      <c r="P178" s="53"/>
      <c r="Q178" s="52" t="str">
        <f t="shared" si="42"/>
        <v>Vul gegevens in</v>
      </c>
      <c r="R178" s="50" t="str" cm="1">
        <f t="array" ref="R178">IF(Q178="","",IFERROR(INDEX(T178:AM178,MATCH(TRUE,T178:AM178&lt;&gt;"goed",0)),"goed"))</f>
        <v>Vul type in</v>
      </c>
      <c r="S178" s="42"/>
      <c r="T178" s="42" t="str">
        <f t="shared" si="43"/>
        <v>Vul type in</v>
      </c>
      <c r="U178" s="42" t="str">
        <f t="shared" si="44"/>
        <v>Vul kleur in</v>
      </c>
      <c r="V178" s="42" t="str">
        <f t="shared" si="45"/>
        <v>Vul aantal in</v>
      </c>
      <c r="W178" s="42" t="str">
        <f t="shared" si="46"/>
        <v>goed</v>
      </c>
      <c r="X178" s="42" t="str">
        <f t="shared" si="47"/>
        <v>goed</v>
      </c>
      <c r="Y178" s="42" t="str">
        <f t="shared" si="48"/>
        <v>Vul diameter in</v>
      </c>
      <c r="Z178" s="42" t="str">
        <f t="shared" si="49"/>
        <v>Vul R1 in</v>
      </c>
      <c r="AA178" s="42" t="str">
        <f t="shared" si="50"/>
        <v>Vul H1 in</v>
      </c>
      <c r="AB178" s="42" t="str">
        <f t="shared" si="51"/>
        <v>Vul R2 in</v>
      </c>
      <c r="AC178" s="42" t="str">
        <f t="shared" si="52"/>
        <v>Vul H2 in</v>
      </c>
      <c r="AD178" s="42" t="str">
        <f t="shared" si="53"/>
        <v>Vul nutsvoorziening in</v>
      </c>
      <c r="AE178" s="42" t="str">
        <f t="shared" si="54"/>
        <v>Nuts incorrect</v>
      </c>
      <c r="AF178" s="42" t="str">
        <f t="shared" si="55"/>
        <v>Vul A maat in</v>
      </c>
      <c r="AG178" s="42" t="str">
        <f t="shared" si="56"/>
        <v>Vul B/Sprongmaat in</v>
      </c>
      <c r="AH178" s="43" t="e">
        <f t="shared" si="57"/>
        <v>#VALUE!</v>
      </c>
      <c r="AI178" s="42" t="str">
        <f t="shared" si="58"/>
        <v>Vul C maat in</v>
      </c>
      <c r="AJ178" s="42" t="str">
        <f t="shared" si="59"/>
        <v>goed</v>
      </c>
      <c r="AK178" s="42" t="str">
        <f t="shared" si="60"/>
        <v>goed</v>
      </c>
      <c r="AL178" s="42" t="str">
        <f t="shared" si="61"/>
        <v>Vul uit 1 stuk in</v>
      </c>
      <c r="AM178" s="42" t="str">
        <f t="shared" si="62"/>
        <v>Vul trekkoord in</v>
      </c>
      <c r="AN178" s="15"/>
    </row>
    <row r="179" spans="1:40" ht="15" customHeight="1" x14ac:dyDescent="0.25">
      <c r="A179" s="11" t="str">
        <f>IF(Blad1!A161="","",Blad1!A161)</f>
        <v/>
      </c>
      <c r="B179" s="12" t="str">
        <f>IF(Blad1!B161="","",Blad1!B161)</f>
        <v/>
      </c>
      <c r="C179" s="12" t="str">
        <f>IF(Blad1!C161="","",Blad1!C161)</f>
        <v/>
      </c>
      <c r="D179" s="13" t="str">
        <f>IF(Blad1!D161="","",IF(ISNUMBER(SEARCH("ø",Blad1!D161)),Blad1!D161,"ø"&amp;Blad1!D161))</f>
        <v/>
      </c>
      <c r="E179" s="12" t="str">
        <f>IF(Blad1!E161="","",Blad1!E161)</f>
        <v/>
      </c>
      <c r="F179" s="12" t="str">
        <f>IF(Blad1!F161="","",Blad1!F161)</f>
        <v/>
      </c>
      <c r="G179" s="12" t="str">
        <f>IF(Blad1!G161="","",Blad1!G161)</f>
        <v/>
      </c>
      <c r="H179" s="12" t="str">
        <f>IF(Blad1!H161="","",Blad1!H161)</f>
        <v/>
      </c>
      <c r="I179" s="12" t="str">
        <f>IF(Blad1!I161="",IF(B179="","",IF(B179="geel","gas",IF(B179="grijs","telecom",IF(B179="groen","CAI",IF(B179="blauw","water",IF(B179="rood","elektra","")))))),Blad1!I161)</f>
        <v/>
      </c>
      <c r="J179" s="12" t="str">
        <f>IF(Blad1!J161="","",Blad1!J161)</f>
        <v/>
      </c>
      <c r="K179" s="12" t="str">
        <f>IF(Blad1!K161="","",Blad1!K161)</f>
        <v/>
      </c>
      <c r="L179" s="12" t="str">
        <f>IF(Blad1!L161="","",Blad1!L161)</f>
        <v/>
      </c>
      <c r="M179" s="12" t="str">
        <f>IF(Blad1!M161="","",Blad1!M161)</f>
        <v/>
      </c>
      <c r="N179" s="12" t="str">
        <f>IF(Blad1!N161="","",Blad1!N161)</f>
        <v/>
      </c>
      <c r="O179" s="12" t="str">
        <f>IF(Blad1!O161="","",Blad1!O161)</f>
        <v/>
      </c>
      <c r="P179" s="53"/>
      <c r="Q179" s="52" t="str">
        <f t="shared" si="42"/>
        <v>Vul gegevens in</v>
      </c>
      <c r="R179" s="50" t="str" cm="1">
        <f t="array" ref="R179">IF(Q179="","",IFERROR(INDEX(T179:AM179,MATCH(TRUE,T179:AM179&lt;&gt;"goed",0)),"goed"))</f>
        <v>Vul type in</v>
      </c>
      <c r="S179" s="42"/>
      <c r="T179" s="42" t="str">
        <f t="shared" si="43"/>
        <v>Vul type in</v>
      </c>
      <c r="U179" s="42" t="str">
        <f t="shared" si="44"/>
        <v>Vul kleur in</v>
      </c>
      <c r="V179" s="42" t="str">
        <f t="shared" si="45"/>
        <v>Vul aantal in</v>
      </c>
      <c r="W179" s="42" t="str">
        <f t="shared" si="46"/>
        <v>goed</v>
      </c>
      <c r="X179" s="42" t="str">
        <f t="shared" si="47"/>
        <v>goed</v>
      </c>
      <c r="Y179" s="42" t="str">
        <f t="shared" si="48"/>
        <v>Vul diameter in</v>
      </c>
      <c r="Z179" s="42" t="str">
        <f t="shared" si="49"/>
        <v>Vul R1 in</v>
      </c>
      <c r="AA179" s="42" t="str">
        <f t="shared" si="50"/>
        <v>Vul H1 in</v>
      </c>
      <c r="AB179" s="42" t="str">
        <f t="shared" si="51"/>
        <v>Vul R2 in</v>
      </c>
      <c r="AC179" s="42" t="str">
        <f t="shared" si="52"/>
        <v>Vul H2 in</v>
      </c>
      <c r="AD179" s="42" t="str">
        <f t="shared" si="53"/>
        <v>Vul nutsvoorziening in</v>
      </c>
      <c r="AE179" s="42" t="str">
        <f t="shared" si="54"/>
        <v>Nuts incorrect</v>
      </c>
      <c r="AF179" s="42" t="str">
        <f t="shared" si="55"/>
        <v>Vul A maat in</v>
      </c>
      <c r="AG179" s="42" t="str">
        <f t="shared" si="56"/>
        <v>Vul B/Sprongmaat in</v>
      </c>
      <c r="AH179" s="43" t="e">
        <f t="shared" si="57"/>
        <v>#VALUE!</v>
      </c>
      <c r="AI179" s="42" t="str">
        <f t="shared" si="58"/>
        <v>Vul C maat in</v>
      </c>
      <c r="AJ179" s="42" t="str">
        <f t="shared" si="59"/>
        <v>goed</v>
      </c>
      <c r="AK179" s="42" t="str">
        <f t="shared" si="60"/>
        <v>goed</v>
      </c>
      <c r="AL179" s="42" t="str">
        <f t="shared" si="61"/>
        <v>Vul uit 1 stuk in</v>
      </c>
      <c r="AM179" s="42" t="str">
        <f t="shared" si="62"/>
        <v>Vul trekkoord in</v>
      </c>
      <c r="AN179" s="15"/>
    </row>
    <row r="180" spans="1:40" ht="15" customHeight="1" x14ac:dyDescent="0.25">
      <c r="A180" s="11" t="str">
        <f>IF(Blad1!A162="","",Blad1!A162)</f>
        <v/>
      </c>
      <c r="B180" s="12" t="str">
        <f>IF(Blad1!B162="","",Blad1!B162)</f>
        <v/>
      </c>
      <c r="C180" s="12" t="str">
        <f>IF(Blad1!C162="","",Blad1!C162)</f>
        <v/>
      </c>
      <c r="D180" s="13" t="str">
        <f>IF(Blad1!D162="","",IF(ISNUMBER(SEARCH("ø",Blad1!D162)),Blad1!D162,"ø"&amp;Blad1!D162))</f>
        <v/>
      </c>
      <c r="E180" s="12" t="str">
        <f>IF(Blad1!E162="","",Blad1!E162)</f>
        <v/>
      </c>
      <c r="F180" s="12" t="str">
        <f>IF(Blad1!F162="","",Blad1!F162)</f>
        <v/>
      </c>
      <c r="G180" s="12" t="str">
        <f>IF(Blad1!G162="","",Blad1!G162)</f>
        <v/>
      </c>
      <c r="H180" s="12" t="str">
        <f>IF(Blad1!H162="","",Blad1!H162)</f>
        <v/>
      </c>
      <c r="I180" s="12" t="str">
        <f>IF(Blad1!I162="",IF(B180="","",IF(B180="geel","gas",IF(B180="grijs","telecom",IF(B180="groen","CAI",IF(B180="blauw","water",IF(B180="rood","elektra","")))))),Blad1!I162)</f>
        <v/>
      </c>
      <c r="J180" s="12" t="str">
        <f>IF(Blad1!J162="","",Blad1!J162)</f>
        <v/>
      </c>
      <c r="K180" s="12" t="str">
        <f>IF(Blad1!K162="","",Blad1!K162)</f>
        <v/>
      </c>
      <c r="L180" s="12" t="str">
        <f>IF(Blad1!L162="","",Blad1!L162)</f>
        <v/>
      </c>
      <c r="M180" s="12" t="str">
        <f>IF(Blad1!M162="","",Blad1!M162)</f>
        <v/>
      </c>
      <c r="N180" s="12" t="str">
        <f>IF(Blad1!N162="","",Blad1!N162)</f>
        <v/>
      </c>
      <c r="O180" s="12" t="str">
        <f>IF(Blad1!O162="","",Blad1!O162)</f>
        <v/>
      </c>
      <c r="P180" s="53"/>
      <c r="Q180" s="52" t="str">
        <f t="shared" si="42"/>
        <v>Vul gegevens in</v>
      </c>
      <c r="R180" s="50" t="str" cm="1">
        <f t="array" ref="R180">IF(Q180="","",IFERROR(INDEX(T180:AM180,MATCH(TRUE,T180:AM180&lt;&gt;"goed",0)),"goed"))</f>
        <v>Vul type in</v>
      </c>
      <c r="S180" s="42"/>
      <c r="T180" s="42" t="str">
        <f t="shared" si="43"/>
        <v>Vul type in</v>
      </c>
      <c r="U180" s="42" t="str">
        <f t="shared" si="44"/>
        <v>Vul kleur in</v>
      </c>
      <c r="V180" s="42" t="str">
        <f t="shared" si="45"/>
        <v>Vul aantal in</v>
      </c>
      <c r="W180" s="42" t="str">
        <f t="shared" si="46"/>
        <v>goed</v>
      </c>
      <c r="X180" s="42" t="str">
        <f t="shared" si="47"/>
        <v>goed</v>
      </c>
      <c r="Y180" s="42" t="str">
        <f t="shared" si="48"/>
        <v>Vul diameter in</v>
      </c>
      <c r="Z180" s="42" t="str">
        <f t="shared" si="49"/>
        <v>Vul R1 in</v>
      </c>
      <c r="AA180" s="42" t="str">
        <f t="shared" si="50"/>
        <v>Vul H1 in</v>
      </c>
      <c r="AB180" s="42" t="str">
        <f t="shared" si="51"/>
        <v>Vul R2 in</v>
      </c>
      <c r="AC180" s="42" t="str">
        <f t="shared" si="52"/>
        <v>Vul H2 in</v>
      </c>
      <c r="AD180" s="42" t="str">
        <f t="shared" si="53"/>
        <v>Vul nutsvoorziening in</v>
      </c>
      <c r="AE180" s="42" t="str">
        <f t="shared" si="54"/>
        <v>Nuts incorrect</v>
      </c>
      <c r="AF180" s="42" t="str">
        <f t="shared" si="55"/>
        <v>Vul A maat in</v>
      </c>
      <c r="AG180" s="42" t="str">
        <f t="shared" si="56"/>
        <v>Vul B/Sprongmaat in</v>
      </c>
      <c r="AH180" s="43" t="e">
        <f t="shared" si="57"/>
        <v>#VALUE!</v>
      </c>
      <c r="AI180" s="42" t="str">
        <f t="shared" si="58"/>
        <v>Vul C maat in</v>
      </c>
      <c r="AJ180" s="42" t="str">
        <f t="shared" si="59"/>
        <v>goed</v>
      </c>
      <c r="AK180" s="42" t="str">
        <f t="shared" si="60"/>
        <v>goed</v>
      </c>
      <c r="AL180" s="42" t="str">
        <f t="shared" si="61"/>
        <v>Vul uit 1 stuk in</v>
      </c>
      <c r="AM180" s="42" t="str">
        <f t="shared" si="62"/>
        <v>Vul trekkoord in</v>
      </c>
      <c r="AN180" s="15"/>
    </row>
    <row r="181" spans="1:40" ht="15" customHeight="1" x14ac:dyDescent="0.25">
      <c r="A181" s="11" t="str">
        <f>IF(Blad1!A163="","",Blad1!A163)</f>
        <v/>
      </c>
      <c r="B181" s="12" t="str">
        <f>IF(Blad1!B163="","",Blad1!B163)</f>
        <v/>
      </c>
      <c r="C181" s="12" t="str">
        <f>IF(Blad1!C163="","",Blad1!C163)</f>
        <v/>
      </c>
      <c r="D181" s="13" t="str">
        <f>IF(Blad1!D163="","",IF(ISNUMBER(SEARCH("ø",Blad1!D163)),Blad1!D163,"ø"&amp;Blad1!D163))</f>
        <v/>
      </c>
      <c r="E181" s="12" t="str">
        <f>IF(Blad1!E163="","",Blad1!E163)</f>
        <v/>
      </c>
      <c r="F181" s="12" t="str">
        <f>IF(Blad1!F163="","",Blad1!F163)</f>
        <v/>
      </c>
      <c r="G181" s="12" t="str">
        <f>IF(Blad1!G163="","",Blad1!G163)</f>
        <v/>
      </c>
      <c r="H181" s="12" t="str">
        <f>IF(Blad1!H163="","",Blad1!H163)</f>
        <v/>
      </c>
      <c r="I181" s="12" t="str">
        <f>IF(Blad1!I163="",IF(B181="","",IF(B181="geel","gas",IF(B181="grijs","telecom",IF(B181="groen","CAI",IF(B181="blauw","water",IF(B181="rood","elektra","")))))),Blad1!I163)</f>
        <v/>
      </c>
      <c r="J181" s="12" t="str">
        <f>IF(Blad1!J163="","",Blad1!J163)</f>
        <v/>
      </c>
      <c r="K181" s="12" t="str">
        <f>IF(Blad1!K163="","",Blad1!K163)</f>
        <v/>
      </c>
      <c r="L181" s="12" t="str">
        <f>IF(Blad1!L163="","",Blad1!L163)</f>
        <v/>
      </c>
      <c r="M181" s="12" t="str">
        <f>IF(Blad1!M163="","",Blad1!M163)</f>
        <v/>
      </c>
      <c r="N181" s="12" t="str">
        <f>IF(Blad1!N163="","",Blad1!N163)</f>
        <v/>
      </c>
      <c r="O181" s="12" t="str">
        <f>IF(Blad1!O163="","",Blad1!O163)</f>
        <v/>
      </c>
      <c r="P181" s="53"/>
      <c r="Q181" s="52" t="str">
        <f t="shared" si="42"/>
        <v>Vul gegevens in</v>
      </c>
      <c r="R181" s="50" t="str" cm="1">
        <f t="array" ref="R181">IF(Q181="","",IFERROR(INDEX(T181:AM181,MATCH(TRUE,T181:AM181&lt;&gt;"goed",0)),"goed"))</f>
        <v>Vul type in</v>
      </c>
      <c r="S181" s="42"/>
      <c r="T181" s="42" t="str">
        <f t="shared" si="43"/>
        <v>Vul type in</v>
      </c>
      <c r="U181" s="42" t="str">
        <f t="shared" si="44"/>
        <v>Vul kleur in</v>
      </c>
      <c r="V181" s="42" t="str">
        <f t="shared" si="45"/>
        <v>Vul aantal in</v>
      </c>
      <c r="W181" s="42" t="str">
        <f t="shared" si="46"/>
        <v>goed</v>
      </c>
      <c r="X181" s="42" t="str">
        <f t="shared" si="47"/>
        <v>goed</v>
      </c>
      <c r="Y181" s="42" t="str">
        <f t="shared" si="48"/>
        <v>Vul diameter in</v>
      </c>
      <c r="Z181" s="42" t="str">
        <f t="shared" si="49"/>
        <v>Vul R1 in</v>
      </c>
      <c r="AA181" s="42" t="str">
        <f t="shared" si="50"/>
        <v>Vul H1 in</v>
      </c>
      <c r="AB181" s="42" t="str">
        <f t="shared" si="51"/>
        <v>Vul R2 in</v>
      </c>
      <c r="AC181" s="42" t="str">
        <f t="shared" si="52"/>
        <v>Vul H2 in</v>
      </c>
      <c r="AD181" s="42" t="str">
        <f t="shared" si="53"/>
        <v>Vul nutsvoorziening in</v>
      </c>
      <c r="AE181" s="42" t="str">
        <f t="shared" si="54"/>
        <v>Nuts incorrect</v>
      </c>
      <c r="AF181" s="42" t="str">
        <f t="shared" si="55"/>
        <v>Vul A maat in</v>
      </c>
      <c r="AG181" s="42" t="str">
        <f t="shared" si="56"/>
        <v>Vul B/Sprongmaat in</v>
      </c>
      <c r="AH181" s="43" t="e">
        <f t="shared" si="57"/>
        <v>#VALUE!</v>
      </c>
      <c r="AI181" s="42" t="str">
        <f t="shared" si="58"/>
        <v>Vul C maat in</v>
      </c>
      <c r="AJ181" s="42" t="str">
        <f t="shared" si="59"/>
        <v>goed</v>
      </c>
      <c r="AK181" s="42" t="str">
        <f t="shared" si="60"/>
        <v>goed</v>
      </c>
      <c r="AL181" s="42" t="str">
        <f t="shared" si="61"/>
        <v>Vul uit 1 stuk in</v>
      </c>
      <c r="AM181" s="42" t="str">
        <f t="shared" si="62"/>
        <v>Vul trekkoord in</v>
      </c>
      <c r="AN181" s="15"/>
    </row>
    <row r="182" spans="1:40" ht="15" customHeight="1" x14ac:dyDescent="0.25">
      <c r="A182" s="11" t="str">
        <f>IF(Blad1!A164="","",Blad1!A164)</f>
        <v/>
      </c>
      <c r="B182" s="12" t="str">
        <f>IF(Blad1!B164="","",Blad1!B164)</f>
        <v/>
      </c>
      <c r="C182" s="12" t="str">
        <f>IF(Blad1!C164="","",Blad1!C164)</f>
        <v/>
      </c>
      <c r="D182" s="13" t="str">
        <f>IF(Blad1!D164="","",IF(ISNUMBER(SEARCH("ø",Blad1!D164)),Blad1!D164,"ø"&amp;Blad1!D164))</f>
        <v/>
      </c>
      <c r="E182" s="12" t="str">
        <f>IF(Blad1!E164="","",Blad1!E164)</f>
        <v/>
      </c>
      <c r="F182" s="12" t="str">
        <f>IF(Blad1!F164="","",Blad1!F164)</f>
        <v/>
      </c>
      <c r="G182" s="12" t="str">
        <f>IF(Blad1!G164="","",Blad1!G164)</f>
        <v/>
      </c>
      <c r="H182" s="12" t="str">
        <f>IF(Blad1!H164="","",Blad1!H164)</f>
        <v/>
      </c>
      <c r="I182" s="12" t="str">
        <f>IF(Blad1!I164="",IF(B182="","",IF(B182="geel","gas",IF(B182="grijs","telecom",IF(B182="groen","CAI",IF(B182="blauw","water",IF(B182="rood","elektra","")))))),Blad1!I164)</f>
        <v/>
      </c>
      <c r="J182" s="12" t="str">
        <f>IF(Blad1!J164="","",Blad1!J164)</f>
        <v/>
      </c>
      <c r="K182" s="12" t="str">
        <f>IF(Blad1!K164="","",Blad1!K164)</f>
        <v/>
      </c>
      <c r="L182" s="12" t="str">
        <f>IF(Blad1!L164="","",Blad1!L164)</f>
        <v/>
      </c>
      <c r="M182" s="12" t="str">
        <f>IF(Blad1!M164="","",Blad1!M164)</f>
        <v/>
      </c>
      <c r="N182" s="12" t="str">
        <f>IF(Blad1!N164="","",Blad1!N164)</f>
        <v/>
      </c>
      <c r="O182" s="12" t="str">
        <f>IF(Blad1!O164="","",Blad1!O164)</f>
        <v/>
      </c>
      <c r="P182" s="53"/>
      <c r="Q182" s="52" t="str">
        <f t="shared" si="42"/>
        <v>Vul gegevens in</v>
      </c>
      <c r="R182" s="50" t="str" cm="1">
        <f t="array" ref="R182">IF(Q182="","",IFERROR(INDEX(T182:AM182,MATCH(TRUE,T182:AM182&lt;&gt;"goed",0)),"goed"))</f>
        <v>Vul type in</v>
      </c>
      <c r="S182" s="42"/>
      <c r="T182" s="42" t="str">
        <f t="shared" si="43"/>
        <v>Vul type in</v>
      </c>
      <c r="U182" s="42" t="str">
        <f t="shared" si="44"/>
        <v>Vul kleur in</v>
      </c>
      <c r="V182" s="42" t="str">
        <f t="shared" si="45"/>
        <v>Vul aantal in</v>
      </c>
      <c r="W182" s="42" t="str">
        <f t="shared" si="46"/>
        <v>goed</v>
      </c>
      <c r="X182" s="42" t="str">
        <f t="shared" si="47"/>
        <v>goed</v>
      </c>
      <c r="Y182" s="42" t="str">
        <f t="shared" si="48"/>
        <v>Vul diameter in</v>
      </c>
      <c r="Z182" s="42" t="str">
        <f t="shared" si="49"/>
        <v>Vul R1 in</v>
      </c>
      <c r="AA182" s="42" t="str">
        <f t="shared" si="50"/>
        <v>Vul H1 in</v>
      </c>
      <c r="AB182" s="42" t="str">
        <f t="shared" si="51"/>
        <v>Vul R2 in</v>
      </c>
      <c r="AC182" s="42" t="str">
        <f t="shared" si="52"/>
        <v>Vul H2 in</v>
      </c>
      <c r="AD182" s="42" t="str">
        <f t="shared" si="53"/>
        <v>Vul nutsvoorziening in</v>
      </c>
      <c r="AE182" s="42" t="str">
        <f t="shared" si="54"/>
        <v>Nuts incorrect</v>
      </c>
      <c r="AF182" s="42" t="str">
        <f t="shared" si="55"/>
        <v>Vul A maat in</v>
      </c>
      <c r="AG182" s="42" t="str">
        <f t="shared" si="56"/>
        <v>Vul B/Sprongmaat in</v>
      </c>
      <c r="AH182" s="43" t="e">
        <f t="shared" si="57"/>
        <v>#VALUE!</v>
      </c>
      <c r="AI182" s="42" t="str">
        <f t="shared" si="58"/>
        <v>Vul C maat in</v>
      </c>
      <c r="AJ182" s="42" t="str">
        <f t="shared" si="59"/>
        <v>goed</v>
      </c>
      <c r="AK182" s="42" t="str">
        <f t="shared" si="60"/>
        <v>goed</v>
      </c>
      <c r="AL182" s="42" t="str">
        <f t="shared" si="61"/>
        <v>Vul uit 1 stuk in</v>
      </c>
      <c r="AM182" s="42" t="str">
        <f t="shared" si="62"/>
        <v>Vul trekkoord in</v>
      </c>
      <c r="AN182" s="15"/>
    </row>
    <row r="183" spans="1:40" ht="15" customHeight="1" x14ac:dyDescent="0.25">
      <c r="A183" s="11" t="str">
        <f>IF(Blad1!A165="","",Blad1!A165)</f>
        <v/>
      </c>
      <c r="B183" s="12" t="str">
        <f>IF(Blad1!B165="","",Blad1!B165)</f>
        <v/>
      </c>
      <c r="C183" s="12" t="str">
        <f>IF(Blad1!C165="","",Blad1!C165)</f>
        <v/>
      </c>
      <c r="D183" s="13" t="str">
        <f>IF(Blad1!D165="","",IF(ISNUMBER(SEARCH("ø",Blad1!D165)),Blad1!D165,"ø"&amp;Blad1!D165))</f>
        <v/>
      </c>
      <c r="E183" s="12" t="str">
        <f>IF(Blad1!E165="","",Blad1!E165)</f>
        <v/>
      </c>
      <c r="F183" s="12" t="str">
        <f>IF(Blad1!F165="","",Blad1!F165)</f>
        <v/>
      </c>
      <c r="G183" s="12" t="str">
        <f>IF(Blad1!G165="","",Blad1!G165)</f>
        <v/>
      </c>
      <c r="H183" s="12" t="str">
        <f>IF(Blad1!H165="","",Blad1!H165)</f>
        <v/>
      </c>
      <c r="I183" s="12" t="str">
        <f>IF(Blad1!I165="",IF(B183="","",IF(B183="geel","gas",IF(B183="grijs","telecom",IF(B183="groen","CAI",IF(B183="blauw","water",IF(B183="rood","elektra","")))))),Blad1!I165)</f>
        <v/>
      </c>
      <c r="J183" s="12" t="str">
        <f>IF(Blad1!J165="","",Blad1!J165)</f>
        <v/>
      </c>
      <c r="K183" s="12" t="str">
        <f>IF(Blad1!K165="","",Blad1!K165)</f>
        <v/>
      </c>
      <c r="L183" s="12" t="str">
        <f>IF(Blad1!L165="","",Blad1!L165)</f>
        <v/>
      </c>
      <c r="M183" s="12" t="str">
        <f>IF(Blad1!M165="","",Blad1!M165)</f>
        <v/>
      </c>
      <c r="N183" s="12" t="str">
        <f>IF(Blad1!N165="","",Blad1!N165)</f>
        <v/>
      </c>
      <c r="O183" s="12" t="str">
        <f>IF(Blad1!O165="","",Blad1!O165)</f>
        <v/>
      </c>
      <c r="P183" s="53"/>
      <c r="Q183" s="52" t="str">
        <f t="shared" si="42"/>
        <v>Vul gegevens in</v>
      </c>
      <c r="R183" s="50" t="str" cm="1">
        <f t="array" ref="R183">IF(Q183="","",IFERROR(INDEX(T183:AM183,MATCH(TRUE,T183:AM183&lt;&gt;"goed",0)),"goed"))</f>
        <v>Vul type in</v>
      </c>
      <c r="S183" s="42"/>
      <c r="T183" s="42" t="str">
        <f t="shared" si="43"/>
        <v>Vul type in</v>
      </c>
      <c r="U183" s="42" t="str">
        <f t="shared" si="44"/>
        <v>Vul kleur in</v>
      </c>
      <c r="V183" s="42" t="str">
        <f t="shared" si="45"/>
        <v>Vul aantal in</v>
      </c>
      <c r="W183" s="42" t="str">
        <f t="shared" si="46"/>
        <v>goed</v>
      </c>
      <c r="X183" s="42" t="str">
        <f t="shared" si="47"/>
        <v>goed</v>
      </c>
      <c r="Y183" s="42" t="str">
        <f t="shared" si="48"/>
        <v>Vul diameter in</v>
      </c>
      <c r="Z183" s="42" t="str">
        <f t="shared" si="49"/>
        <v>Vul R1 in</v>
      </c>
      <c r="AA183" s="42" t="str">
        <f t="shared" si="50"/>
        <v>Vul H1 in</v>
      </c>
      <c r="AB183" s="42" t="str">
        <f t="shared" si="51"/>
        <v>Vul R2 in</v>
      </c>
      <c r="AC183" s="42" t="str">
        <f t="shared" si="52"/>
        <v>Vul H2 in</v>
      </c>
      <c r="AD183" s="42" t="str">
        <f t="shared" si="53"/>
        <v>Vul nutsvoorziening in</v>
      </c>
      <c r="AE183" s="42" t="str">
        <f t="shared" si="54"/>
        <v>Nuts incorrect</v>
      </c>
      <c r="AF183" s="42" t="str">
        <f t="shared" si="55"/>
        <v>Vul A maat in</v>
      </c>
      <c r="AG183" s="42" t="str">
        <f t="shared" si="56"/>
        <v>Vul B/Sprongmaat in</v>
      </c>
      <c r="AH183" s="43" t="e">
        <f t="shared" si="57"/>
        <v>#VALUE!</v>
      </c>
      <c r="AI183" s="42" t="str">
        <f t="shared" si="58"/>
        <v>Vul C maat in</v>
      </c>
      <c r="AJ183" s="42" t="str">
        <f t="shared" si="59"/>
        <v>goed</v>
      </c>
      <c r="AK183" s="42" t="str">
        <f t="shared" si="60"/>
        <v>goed</v>
      </c>
      <c r="AL183" s="42" t="str">
        <f t="shared" si="61"/>
        <v>Vul uit 1 stuk in</v>
      </c>
      <c r="AM183" s="42" t="str">
        <f t="shared" si="62"/>
        <v>Vul trekkoord in</v>
      </c>
      <c r="AN183" s="15"/>
    </row>
    <row r="184" spans="1:40" ht="15" customHeight="1" x14ac:dyDescent="0.25">
      <c r="A184" s="11" t="str">
        <f>IF(Blad1!A166="","",Blad1!A166)</f>
        <v/>
      </c>
      <c r="B184" s="12" t="str">
        <f>IF(Blad1!B166="","",Blad1!B166)</f>
        <v/>
      </c>
      <c r="C184" s="12" t="str">
        <f>IF(Blad1!C166="","",Blad1!C166)</f>
        <v/>
      </c>
      <c r="D184" s="13" t="str">
        <f>IF(Blad1!D166="","",IF(ISNUMBER(SEARCH("ø",Blad1!D166)),Blad1!D166,"ø"&amp;Blad1!D166))</f>
        <v/>
      </c>
      <c r="E184" s="12" t="str">
        <f>IF(Blad1!E166="","",Blad1!E166)</f>
        <v/>
      </c>
      <c r="F184" s="12" t="str">
        <f>IF(Blad1!F166="","",Blad1!F166)</f>
        <v/>
      </c>
      <c r="G184" s="12" t="str">
        <f>IF(Blad1!G166="","",Blad1!G166)</f>
        <v/>
      </c>
      <c r="H184" s="12" t="str">
        <f>IF(Blad1!H166="","",Blad1!H166)</f>
        <v/>
      </c>
      <c r="I184" s="12" t="str">
        <f>IF(Blad1!I166="",IF(B184="","",IF(B184="geel","gas",IF(B184="grijs","telecom",IF(B184="groen","CAI",IF(B184="blauw","water",IF(B184="rood","elektra","")))))),Blad1!I166)</f>
        <v/>
      </c>
      <c r="J184" s="12" t="str">
        <f>IF(Blad1!J166="","",Blad1!J166)</f>
        <v/>
      </c>
      <c r="K184" s="12" t="str">
        <f>IF(Blad1!K166="","",Blad1!K166)</f>
        <v/>
      </c>
      <c r="L184" s="12" t="str">
        <f>IF(Blad1!L166="","",Blad1!L166)</f>
        <v/>
      </c>
      <c r="M184" s="12" t="str">
        <f>IF(Blad1!M166="","",Blad1!M166)</f>
        <v/>
      </c>
      <c r="N184" s="12" t="str">
        <f>IF(Blad1!N166="","",Blad1!N166)</f>
        <v/>
      </c>
      <c r="O184" s="12" t="str">
        <f>IF(Blad1!O166="","",Blad1!O166)</f>
        <v/>
      </c>
      <c r="P184" s="53"/>
      <c r="Q184" s="52" t="str">
        <f t="shared" si="42"/>
        <v>Vul gegevens in</v>
      </c>
      <c r="R184" s="50" t="str" cm="1">
        <f t="array" ref="R184">IF(Q184="","",IFERROR(INDEX(T184:AM184,MATCH(TRUE,T184:AM184&lt;&gt;"goed",0)),"goed"))</f>
        <v>Vul type in</v>
      </c>
      <c r="S184" s="42"/>
      <c r="T184" s="42" t="str">
        <f t="shared" si="43"/>
        <v>Vul type in</v>
      </c>
      <c r="U184" s="42" t="str">
        <f t="shared" si="44"/>
        <v>Vul kleur in</v>
      </c>
      <c r="V184" s="42" t="str">
        <f t="shared" si="45"/>
        <v>Vul aantal in</v>
      </c>
      <c r="W184" s="42" t="str">
        <f t="shared" si="46"/>
        <v>goed</v>
      </c>
      <c r="X184" s="42" t="str">
        <f t="shared" si="47"/>
        <v>goed</v>
      </c>
      <c r="Y184" s="42" t="str">
        <f t="shared" si="48"/>
        <v>Vul diameter in</v>
      </c>
      <c r="Z184" s="42" t="str">
        <f t="shared" si="49"/>
        <v>Vul R1 in</v>
      </c>
      <c r="AA184" s="42" t="str">
        <f t="shared" si="50"/>
        <v>Vul H1 in</v>
      </c>
      <c r="AB184" s="42" t="str">
        <f t="shared" si="51"/>
        <v>Vul R2 in</v>
      </c>
      <c r="AC184" s="42" t="str">
        <f t="shared" si="52"/>
        <v>Vul H2 in</v>
      </c>
      <c r="AD184" s="42" t="str">
        <f t="shared" si="53"/>
        <v>Vul nutsvoorziening in</v>
      </c>
      <c r="AE184" s="42" t="str">
        <f t="shared" si="54"/>
        <v>Nuts incorrect</v>
      </c>
      <c r="AF184" s="42" t="str">
        <f t="shared" si="55"/>
        <v>Vul A maat in</v>
      </c>
      <c r="AG184" s="42" t="str">
        <f t="shared" si="56"/>
        <v>Vul B/Sprongmaat in</v>
      </c>
      <c r="AH184" s="43" t="e">
        <f t="shared" si="57"/>
        <v>#VALUE!</v>
      </c>
      <c r="AI184" s="42" t="str">
        <f t="shared" si="58"/>
        <v>Vul C maat in</v>
      </c>
      <c r="AJ184" s="42" t="str">
        <f t="shared" si="59"/>
        <v>goed</v>
      </c>
      <c r="AK184" s="42" t="str">
        <f t="shared" si="60"/>
        <v>goed</v>
      </c>
      <c r="AL184" s="42" t="str">
        <f t="shared" si="61"/>
        <v>Vul uit 1 stuk in</v>
      </c>
      <c r="AM184" s="42" t="str">
        <f t="shared" si="62"/>
        <v>Vul trekkoord in</v>
      </c>
      <c r="AN184" s="15"/>
    </row>
    <row r="185" spans="1:40" ht="15" customHeight="1" x14ac:dyDescent="0.25">
      <c r="A185" s="11" t="str">
        <f>IF(Blad1!A167="","",Blad1!A167)</f>
        <v/>
      </c>
      <c r="B185" s="12" t="str">
        <f>IF(Blad1!B167="","",Blad1!B167)</f>
        <v/>
      </c>
      <c r="C185" s="12" t="str">
        <f>IF(Blad1!C167="","",Blad1!C167)</f>
        <v/>
      </c>
      <c r="D185" s="13" t="str">
        <f>IF(Blad1!D167="","",IF(ISNUMBER(SEARCH("ø",Blad1!D167)),Blad1!D167,"ø"&amp;Blad1!D167))</f>
        <v/>
      </c>
      <c r="E185" s="12" t="str">
        <f>IF(Blad1!E167="","",Blad1!E167)</f>
        <v/>
      </c>
      <c r="F185" s="12" t="str">
        <f>IF(Blad1!F167="","",Blad1!F167)</f>
        <v/>
      </c>
      <c r="G185" s="12" t="str">
        <f>IF(Blad1!G167="","",Blad1!G167)</f>
        <v/>
      </c>
      <c r="H185" s="12" t="str">
        <f>IF(Blad1!H167="","",Blad1!H167)</f>
        <v/>
      </c>
      <c r="I185" s="12" t="str">
        <f>IF(Blad1!I167="",IF(B185="","",IF(B185="geel","gas",IF(B185="grijs","telecom",IF(B185="groen","CAI",IF(B185="blauw","water",IF(B185="rood","elektra","")))))),Blad1!I167)</f>
        <v/>
      </c>
      <c r="J185" s="12" t="str">
        <f>IF(Blad1!J167="","",Blad1!J167)</f>
        <v/>
      </c>
      <c r="K185" s="12" t="str">
        <f>IF(Blad1!K167="","",Blad1!K167)</f>
        <v/>
      </c>
      <c r="L185" s="12" t="str">
        <f>IF(Blad1!L167="","",Blad1!L167)</f>
        <v/>
      </c>
      <c r="M185" s="12" t="str">
        <f>IF(Blad1!M167="","",Blad1!M167)</f>
        <v/>
      </c>
      <c r="N185" s="12" t="str">
        <f>IF(Blad1!N167="","",Blad1!N167)</f>
        <v/>
      </c>
      <c r="O185" s="12" t="str">
        <f>IF(Blad1!O167="","",Blad1!O167)</f>
        <v/>
      </c>
      <c r="P185" s="53"/>
      <c r="Q185" s="52" t="str">
        <f t="shared" si="42"/>
        <v>Vul gegevens in</v>
      </c>
      <c r="R185" s="50" t="str" cm="1">
        <f t="array" ref="R185">IF(Q185="","",IFERROR(INDEX(T185:AM185,MATCH(TRUE,T185:AM185&lt;&gt;"goed",0)),"goed"))</f>
        <v>Vul type in</v>
      </c>
      <c r="S185" s="42"/>
      <c r="T185" s="42" t="str">
        <f t="shared" si="43"/>
        <v>Vul type in</v>
      </c>
      <c r="U185" s="42" t="str">
        <f t="shared" si="44"/>
        <v>Vul kleur in</v>
      </c>
      <c r="V185" s="42" t="str">
        <f t="shared" si="45"/>
        <v>Vul aantal in</v>
      </c>
      <c r="W185" s="42" t="str">
        <f t="shared" si="46"/>
        <v>goed</v>
      </c>
      <c r="X185" s="42" t="str">
        <f t="shared" si="47"/>
        <v>goed</v>
      </c>
      <c r="Y185" s="42" t="str">
        <f t="shared" si="48"/>
        <v>Vul diameter in</v>
      </c>
      <c r="Z185" s="42" t="str">
        <f t="shared" si="49"/>
        <v>Vul R1 in</v>
      </c>
      <c r="AA185" s="42" t="str">
        <f t="shared" si="50"/>
        <v>Vul H1 in</v>
      </c>
      <c r="AB185" s="42" t="str">
        <f t="shared" si="51"/>
        <v>Vul R2 in</v>
      </c>
      <c r="AC185" s="42" t="str">
        <f t="shared" si="52"/>
        <v>Vul H2 in</v>
      </c>
      <c r="AD185" s="42" t="str">
        <f t="shared" si="53"/>
        <v>Vul nutsvoorziening in</v>
      </c>
      <c r="AE185" s="42" t="str">
        <f t="shared" si="54"/>
        <v>Nuts incorrect</v>
      </c>
      <c r="AF185" s="42" t="str">
        <f t="shared" si="55"/>
        <v>Vul A maat in</v>
      </c>
      <c r="AG185" s="42" t="str">
        <f t="shared" si="56"/>
        <v>Vul B/Sprongmaat in</v>
      </c>
      <c r="AH185" s="43" t="e">
        <f t="shared" si="57"/>
        <v>#VALUE!</v>
      </c>
      <c r="AI185" s="42" t="str">
        <f t="shared" si="58"/>
        <v>Vul C maat in</v>
      </c>
      <c r="AJ185" s="42" t="str">
        <f t="shared" si="59"/>
        <v>goed</v>
      </c>
      <c r="AK185" s="42" t="str">
        <f t="shared" si="60"/>
        <v>goed</v>
      </c>
      <c r="AL185" s="42" t="str">
        <f t="shared" si="61"/>
        <v>Vul uit 1 stuk in</v>
      </c>
      <c r="AM185" s="42" t="str">
        <f t="shared" si="62"/>
        <v>Vul trekkoord in</v>
      </c>
      <c r="AN185" s="15"/>
    </row>
    <row r="186" spans="1:40" ht="15" customHeight="1" x14ac:dyDescent="0.25">
      <c r="A186" s="11" t="str">
        <f>IF(Blad1!A168="","",Blad1!A168)</f>
        <v/>
      </c>
      <c r="B186" s="12" t="str">
        <f>IF(Blad1!B168="","",Blad1!B168)</f>
        <v/>
      </c>
      <c r="C186" s="12" t="str">
        <f>IF(Blad1!C168="","",Blad1!C168)</f>
        <v/>
      </c>
      <c r="D186" s="13" t="str">
        <f>IF(Blad1!D168="","",IF(ISNUMBER(SEARCH("ø",Blad1!D168)),Blad1!D168,"ø"&amp;Blad1!D168))</f>
        <v/>
      </c>
      <c r="E186" s="12" t="str">
        <f>IF(Blad1!E168="","",Blad1!E168)</f>
        <v/>
      </c>
      <c r="F186" s="12" t="str">
        <f>IF(Blad1!F168="","",Blad1!F168)</f>
        <v/>
      </c>
      <c r="G186" s="12" t="str">
        <f>IF(Blad1!G168="","",Blad1!G168)</f>
        <v/>
      </c>
      <c r="H186" s="12" t="str">
        <f>IF(Blad1!H168="","",Blad1!H168)</f>
        <v/>
      </c>
      <c r="I186" s="12" t="str">
        <f>IF(Blad1!I168="",IF(B186="","",IF(B186="geel","gas",IF(B186="grijs","telecom",IF(B186="groen","CAI",IF(B186="blauw","water",IF(B186="rood","elektra","")))))),Blad1!I168)</f>
        <v/>
      </c>
      <c r="J186" s="12" t="str">
        <f>IF(Blad1!J168="","",Blad1!J168)</f>
        <v/>
      </c>
      <c r="K186" s="12" t="str">
        <f>IF(Blad1!K168="","",Blad1!K168)</f>
        <v/>
      </c>
      <c r="L186" s="12" t="str">
        <f>IF(Blad1!L168="","",Blad1!L168)</f>
        <v/>
      </c>
      <c r="M186" s="12" t="str">
        <f>IF(Blad1!M168="","",Blad1!M168)</f>
        <v/>
      </c>
      <c r="N186" s="12" t="str">
        <f>IF(Blad1!N168="","",Blad1!N168)</f>
        <v/>
      </c>
      <c r="O186" s="12" t="str">
        <f>IF(Blad1!O168="","",Blad1!O168)</f>
        <v/>
      </c>
      <c r="P186" s="53"/>
      <c r="Q186" s="52" t="str">
        <f t="shared" si="42"/>
        <v>Vul gegevens in</v>
      </c>
      <c r="R186" s="50" t="str" cm="1">
        <f t="array" ref="R186">IF(Q186="","",IFERROR(INDEX(T186:AM186,MATCH(TRUE,T186:AM186&lt;&gt;"goed",0)),"goed"))</f>
        <v>Vul type in</v>
      </c>
      <c r="S186" s="42"/>
      <c r="T186" s="42" t="str">
        <f t="shared" si="43"/>
        <v>Vul type in</v>
      </c>
      <c r="U186" s="42" t="str">
        <f t="shared" si="44"/>
        <v>Vul kleur in</v>
      </c>
      <c r="V186" s="42" t="str">
        <f t="shared" si="45"/>
        <v>Vul aantal in</v>
      </c>
      <c r="W186" s="42" t="str">
        <f t="shared" si="46"/>
        <v>goed</v>
      </c>
      <c r="X186" s="42" t="str">
        <f t="shared" si="47"/>
        <v>goed</v>
      </c>
      <c r="Y186" s="42" t="str">
        <f t="shared" si="48"/>
        <v>Vul diameter in</v>
      </c>
      <c r="Z186" s="42" t="str">
        <f t="shared" si="49"/>
        <v>Vul R1 in</v>
      </c>
      <c r="AA186" s="42" t="str">
        <f t="shared" si="50"/>
        <v>Vul H1 in</v>
      </c>
      <c r="AB186" s="42" t="str">
        <f t="shared" si="51"/>
        <v>Vul R2 in</v>
      </c>
      <c r="AC186" s="42" t="str">
        <f t="shared" si="52"/>
        <v>Vul H2 in</v>
      </c>
      <c r="AD186" s="42" t="str">
        <f t="shared" si="53"/>
        <v>Vul nutsvoorziening in</v>
      </c>
      <c r="AE186" s="42" t="str">
        <f t="shared" si="54"/>
        <v>Nuts incorrect</v>
      </c>
      <c r="AF186" s="42" t="str">
        <f t="shared" si="55"/>
        <v>Vul A maat in</v>
      </c>
      <c r="AG186" s="42" t="str">
        <f t="shared" si="56"/>
        <v>Vul B/Sprongmaat in</v>
      </c>
      <c r="AH186" s="43" t="e">
        <f t="shared" si="57"/>
        <v>#VALUE!</v>
      </c>
      <c r="AI186" s="42" t="str">
        <f t="shared" si="58"/>
        <v>Vul C maat in</v>
      </c>
      <c r="AJ186" s="42" t="str">
        <f t="shared" si="59"/>
        <v>goed</v>
      </c>
      <c r="AK186" s="42" t="str">
        <f t="shared" si="60"/>
        <v>goed</v>
      </c>
      <c r="AL186" s="42" t="str">
        <f t="shared" si="61"/>
        <v>Vul uit 1 stuk in</v>
      </c>
      <c r="AM186" s="42" t="str">
        <f t="shared" si="62"/>
        <v>Vul trekkoord in</v>
      </c>
      <c r="AN186" s="15"/>
    </row>
    <row r="187" spans="1:40" ht="15" customHeight="1" x14ac:dyDescent="0.25">
      <c r="A187" s="11" t="str">
        <f>IF(Blad1!A169="","",Blad1!A169)</f>
        <v/>
      </c>
      <c r="B187" s="12" t="str">
        <f>IF(Blad1!B169="","",Blad1!B169)</f>
        <v/>
      </c>
      <c r="C187" s="12" t="str">
        <f>IF(Blad1!C169="","",Blad1!C169)</f>
        <v/>
      </c>
      <c r="D187" s="13" t="str">
        <f>IF(Blad1!D169="","",IF(ISNUMBER(SEARCH("ø",Blad1!D169)),Blad1!D169,"ø"&amp;Blad1!D169))</f>
        <v/>
      </c>
      <c r="E187" s="12" t="str">
        <f>IF(Blad1!E169="","",Blad1!E169)</f>
        <v/>
      </c>
      <c r="F187" s="12" t="str">
        <f>IF(Blad1!F169="","",Blad1!F169)</f>
        <v/>
      </c>
      <c r="G187" s="12" t="str">
        <f>IF(Blad1!G169="","",Blad1!G169)</f>
        <v/>
      </c>
      <c r="H187" s="12" t="str">
        <f>IF(Blad1!H169="","",Blad1!H169)</f>
        <v/>
      </c>
      <c r="I187" s="12" t="str">
        <f>IF(Blad1!I169="",IF(B187="","",IF(B187="geel","gas",IF(B187="grijs","telecom",IF(B187="groen","CAI",IF(B187="blauw","water",IF(B187="rood","elektra","")))))),Blad1!I169)</f>
        <v/>
      </c>
      <c r="J187" s="12" t="str">
        <f>IF(Blad1!J169="","",Blad1!J169)</f>
        <v/>
      </c>
      <c r="K187" s="12" t="str">
        <f>IF(Blad1!K169="","",Blad1!K169)</f>
        <v/>
      </c>
      <c r="L187" s="12" t="str">
        <f>IF(Blad1!L169="","",Blad1!L169)</f>
        <v/>
      </c>
      <c r="M187" s="12" t="str">
        <f>IF(Blad1!M169="","",Blad1!M169)</f>
        <v/>
      </c>
      <c r="N187" s="12" t="str">
        <f>IF(Blad1!N169="","",Blad1!N169)</f>
        <v/>
      </c>
      <c r="O187" s="12" t="str">
        <f>IF(Blad1!O169="","",Blad1!O169)</f>
        <v/>
      </c>
      <c r="P187" s="53"/>
      <c r="Q187" s="52" t="str">
        <f t="shared" si="42"/>
        <v>Vul gegevens in</v>
      </c>
      <c r="R187" s="50" t="str" cm="1">
        <f t="array" ref="R187">IF(Q187="","",IFERROR(INDEX(T187:AM187,MATCH(TRUE,T187:AM187&lt;&gt;"goed",0)),"goed"))</f>
        <v>Vul type in</v>
      </c>
      <c r="S187" s="42"/>
      <c r="T187" s="42" t="str">
        <f t="shared" si="43"/>
        <v>Vul type in</v>
      </c>
      <c r="U187" s="42" t="str">
        <f t="shared" si="44"/>
        <v>Vul kleur in</v>
      </c>
      <c r="V187" s="42" t="str">
        <f t="shared" si="45"/>
        <v>Vul aantal in</v>
      </c>
      <c r="W187" s="42" t="str">
        <f t="shared" si="46"/>
        <v>goed</v>
      </c>
      <c r="X187" s="42" t="str">
        <f t="shared" si="47"/>
        <v>goed</v>
      </c>
      <c r="Y187" s="42" t="str">
        <f t="shared" si="48"/>
        <v>Vul diameter in</v>
      </c>
      <c r="Z187" s="42" t="str">
        <f t="shared" si="49"/>
        <v>Vul R1 in</v>
      </c>
      <c r="AA187" s="42" t="str">
        <f t="shared" si="50"/>
        <v>Vul H1 in</v>
      </c>
      <c r="AB187" s="42" t="str">
        <f t="shared" si="51"/>
        <v>Vul R2 in</v>
      </c>
      <c r="AC187" s="42" t="str">
        <f t="shared" si="52"/>
        <v>Vul H2 in</v>
      </c>
      <c r="AD187" s="42" t="str">
        <f t="shared" si="53"/>
        <v>Vul nutsvoorziening in</v>
      </c>
      <c r="AE187" s="42" t="str">
        <f t="shared" si="54"/>
        <v>Nuts incorrect</v>
      </c>
      <c r="AF187" s="42" t="str">
        <f t="shared" si="55"/>
        <v>Vul A maat in</v>
      </c>
      <c r="AG187" s="42" t="str">
        <f t="shared" si="56"/>
        <v>Vul B/Sprongmaat in</v>
      </c>
      <c r="AH187" s="43" t="e">
        <f t="shared" si="57"/>
        <v>#VALUE!</v>
      </c>
      <c r="AI187" s="42" t="str">
        <f t="shared" si="58"/>
        <v>Vul C maat in</v>
      </c>
      <c r="AJ187" s="42" t="str">
        <f t="shared" si="59"/>
        <v>goed</v>
      </c>
      <c r="AK187" s="42" t="str">
        <f t="shared" si="60"/>
        <v>goed</v>
      </c>
      <c r="AL187" s="42" t="str">
        <f t="shared" si="61"/>
        <v>Vul uit 1 stuk in</v>
      </c>
      <c r="AM187" s="42" t="str">
        <f t="shared" si="62"/>
        <v>Vul trekkoord in</v>
      </c>
      <c r="AN187" s="15"/>
    </row>
    <row r="188" spans="1:40" ht="15" customHeight="1" x14ac:dyDescent="0.25">
      <c r="A188" s="11" t="str">
        <f>IF(Blad1!A170="","",Blad1!A170)</f>
        <v/>
      </c>
      <c r="B188" s="12" t="str">
        <f>IF(Blad1!B170="","",Blad1!B170)</f>
        <v/>
      </c>
      <c r="C188" s="12" t="str">
        <f>IF(Blad1!C170="","",Blad1!C170)</f>
        <v/>
      </c>
      <c r="D188" s="13" t="str">
        <f>IF(Blad1!D170="","",IF(ISNUMBER(SEARCH("ø",Blad1!D170)),Blad1!D170,"ø"&amp;Blad1!D170))</f>
        <v/>
      </c>
      <c r="E188" s="12" t="str">
        <f>IF(Blad1!E170="","",Blad1!E170)</f>
        <v/>
      </c>
      <c r="F188" s="12" t="str">
        <f>IF(Blad1!F170="","",Blad1!F170)</f>
        <v/>
      </c>
      <c r="G188" s="12" t="str">
        <f>IF(Blad1!G170="","",Blad1!G170)</f>
        <v/>
      </c>
      <c r="H188" s="12" t="str">
        <f>IF(Blad1!H170="","",Blad1!H170)</f>
        <v/>
      </c>
      <c r="I188" s="12" t="str">
        <f>IF(Blad1!I170="",IF(B188="","",IF(B188="geel","gas",IF(B188="grijs","telecom",IF(B188="groen","CAI",IF(B188="blauw","water",IF(B188="rood","elektra","")))))),Blad1!I170)</f>
        <v/>
      </c>
      <c r="J188" s="12" t="str">
        <f>IF(Blad1!J170="","",Blad1!J170)</f>
        <v/>
      </c>
      <c r="K188" s="12" t="str">
        <f>IF(Blad1!K170="","",Blad1!K170)</f>
        <v/>
      </c>
      <c r="L188" s="12" t="str">
        <f>IF(Blad1!L170="","",Blad1!L170)</f>
        <v/>
      </c>
      <c r="M188" s="12" t="str">
        <f>IF(Blad1!M170="","",Blad1!M170)</f>
        <v/>
      </c>
      <c r="N188" s="12" t="str">
        <f>IF(Blad1!N170="","",Blad1!N170)</f>
        <v/>
      </c>
      <c r="O188" s="12" t="str">
        <f>IF(Blad1!O170="","",Blad1!O170)</f>
        <v/>
      </c>
      <c r="P188" s="53"/>
      <c r="Q188" s="52" t="str">
        <f t="shared" si="42"/>
        <v>Vul gegevens in</v>
      </c>
      <c r="R188" s="50" t="str" cm="1">
        <f t="array" ref="R188">IF(Q188="","",IFERROR(INDEX(T188:AM188,MATCH(TRUE,T188:AM188&lt;&gt;"goed",0)),"goed"))</f>
        <v>Vul type in</v>
      </c>
      <c r="S188" s="42"/>
      <c r="T188" s="42" t="str">
        <f t="shared" si="43"/>
        <v>Vul type in</v>
      </c>
      <c r="U188" s="42" t="str">
        <f t="shared" si="44"/>
        <v>Vul kleur in</v>
      </c>
      <c r="V188" s="42" t="str">
        <f t="shared" si="45"/>
        <v>Vul aantal in</v>
      </c>
      <c r="W188" s="42" t="str">
        <f t="shared" si="46"/>
        <v>goed</v>
      </c>
      <c r="X188" s="42" t="str">
        <f t="shared" si="47"/>
        <v>goed</v>
      </c>
      <c r="Y188" s="42" t="str">
        <f t="shared" si="48"/>
        <v>Vul diameter in</v>
      </c>
      <c r="Z188" s="42" t="str">
        <f t="shared" si="49"/>
        <v>Vul R1 in</v>
      </c>
      <c r="AA188" s="42" t="str">
        <f t="shared" si="50"/>
        <v>Vul H1 in</v>
      </c>
      <c r="AB188" s="42" t="str">
        <f t="shared" si="51"/>
        <v>Vul R2 in</v>
      </c>
      <c r="AC188" s="42" t="str">
        <f t="shared" si="52"/>
        <v>Vul H2 in</v>
      </c>
      <c r="AD188" s="42" t="str">
        <f t="shared" si="53"/>
        <v>Vul nutsvoorziening in</v>
      </c>
      <c r="AE188" s="42" t="str">
        <f t="shared" si="54"/>
        <v>Nuts incorrect</v>
      </c>
      <c r="AF188" s="42" t="str">
        <f t="shared" si="55"/>
        <v>Vul A maat in</v>
      </c>
      <c r="AG188" s="42" t="str">
        <f t="shared" si="56"/>
        <v>Vul B/Sprongmaat in</v>
      </c>
      <c r="AH188" s="43" t="e">
        <f t="shared" si="57"/>
        <v>#VALUE!</v>
      </c>
      <c r="AI188" s="42" t="str">
        <f t="shared" si="58"/>
        <v>Vul C maat in</v>
      </c>
      <c r="AJ188" s="42" t="str">
        <f t="shared" si="59"/>
        <v>goed</v>
      </c>
      <c r="AK188" s="42" t="str">
        <f t="shared" si="60"/>
        <v>goed</v>
      </c>
      <c r="AL188" s="42" t="str">
        <f t="shared" si="61"/>
        <v>Vul uit 1 stuk in</v>
      </c>
      <c r="AM188" s="42" t="str">
        <f t="shared" si="62"/>
        <v>Vul trekkoord in</v>
      </c>
      <c r="AN188" s="15"/>
    </row>
    <row r="189" spans="1:40" ht="15" customHeight="1" x14ac:dyDescent="0.25">
      <c r="A189" s="11" t="str">
        <f>IF(Blad1!A171="","",Blad1!A171)</f>
        <v/>
      </c>
      <c r="B189" s="12" t="str">
        <f>IF(Blad1!B171="","",Blad1!B171)</f>
        <v/>
      </c>
      <c r="C189" s="12" t="str">
        <f>IF(Blad1!C171="","",Blad1!C171)</f>
        <v/>
      </c>
      <c r="D189" s="13" t="str">
        <f>IF(Blad1!D171="","",IF(ISNUMBER(SEARCH("ø",Blad1!D171)),Blad1!D171,"ø"&amp;Blad1!D171))</f>
        <v/>
      </c>
      <c r="E189" s="12" t="str">
        <f>IF(Blad1!E171="","",Blad1!E171)</f>
        <v/>
      </c>
      <c r="F189" s="12" t="str">
        <f>IF(Blad1!F171="","",Blad1!F171)</f>
        <v/>
      </c>
      <c r="G189" s="12" t="str">
        <f>IF(Blad1!G171="","",Blad1!G171)</f>
        <v/>
      </c>
      <c r="H189" s="12" t="str">
        <f>IF(Blad1!H171="","",Blad1!H171)</f>
        <v/>
      </c>
      <c r="I189" s="12" t="str">
        <f>IF(Blad1!I171="",IF(B189="","",IF(B189="geel","gas",IF(B189="grijs","telecom",IF(B189="groen","CAI",IF(B189="blauw","water",IF(B189="rood","elektra","")))))),Blad1!I171)</f>
        <v/>
      </c>
      <c r="J189" s="12" t="str">
        <f>IF(Blad1!J171="","",Blad1!J171)</f>
        <v/>
      </c>
      <c r="K189" s="12" t="str">
        <f>IF(Blad1!K171="","",Blad1!K171)</f>
        <v/>
      </c>
      <c r="L189" s="12" t="str">
        <f>IF(Blad1!L171="","",Blad1!L171)</f>
        <v/>
      </c>
      <c r="M189" s="12" t="str">
        <f>IF(Blad1!M171="","",Blad1!M171)</f>
        <v/>
      </c>
      <c r="N189" s="12" t="str">
        <f>IF(Blad1!N171="","",Blad1!N171)</f>
        <v/>
      </c>
      <c r="O189" s="12" t="str">
        <f>IF(Blad1!O171="","",Blad1!O171)</f>
        <v/>
      </c>
      <c r="P189" s="53"/>
      <c r="Q189" s="52" t="str">
        <f t="shared" si="42"/>
        <v>Vul gegevens in</v>
      </c>
      <c r="R189" s="50" t="str" cm="1">
        <f t="array" ref="R189">IF(Q189="","",IFERROR(INDEX(T189:AM189,MATCH(TRUE,T189:AM189&lt;&gt;"goed",0)),"goed"))</f>
        <v>Vul type in</v>
      </c>
      <c r="S189" s="42"/>
      <c r="T189" s="42" t="str">
        <f t="shared" si="43"/>
        <v>Vul type in</v>
      </c>
      <c r="U189" s="42" t="str">
        <f t="shared" si="44"/>
        <v>Vul kleur in</v>
      </c>
      <c r="V189" s="42" t="str">
        <f t="shared" si="45"/>
        <v>Vul aantal in</v>
      </c>
      <c r="W189" s="42" t="str">
        <f t="shared" si="46"/>
        <v>goed</v>
      </c>
      <c r="X189" s="42" t="str">
        <f t="shared" si="47"/>
        <v>goed</v>
      </c>
      <c r="Y189" s="42" t="str">
        <f t="shared" si="48"/>
        <v>Vul diameter in</v>
      </c>
      <c r="Z189" s="42" t="str">
        <f t="shared" si="49"/>
        <v>Vul R1 in</v>
      </c>
      <c r="AA189" s="42" t="str">
        <f t="shared" si="50"/>
        <v>Vul H1 in</v>
      </c>
      <c r="AB189" s="42" t="str">
        <f t="shared" si="51"/>
        <v>Vul R2 in</v>
      </c>
      <c r="AC189" s="42" t="str">
        <f t="shared" si="52"/>
        <v>Vul H2 in</v>
      </c>
      <c r="AD189" s="42" t="str">
        <f t="shared" si="53"/>
        <v>Vul nutsvoorziening in</v>
      </c>
      <c r="AE189" s="42" t="str">
        <f t="shared" si="54"/>
        <v>Nuts incorrect</v>
      </c>
      <c r="AF189" s="42" t="str">
        <f t="shared" si="55"/>
        <v>Vul A maat in</v>
      </c>
      <c r="AG189" s="42" t="str">
        <f t="shared" si="56"/>
        <v>Vul B/Sprongmaat in</v>
      </c>
      <c r="AH189" s="43" t="e">
        <f t="shared" si="57"/>
        <v>#VALUE!</v>
      </c>
      <c r="AI189" s="42" t="str">
        <f t="shared" si="58"/>
        <v>Vul C maat in</v>
      </c>
      <c r="AJ189" s="42" t="str">
        <f t="shared" si="59"/>
        <v>goed</v>
      </c>
      <c r="AK189" s="42" t="str">
        <f t="shared" si="60"/>
        <v>goed</v>
      </c>
      <c r="AL189" s="42" t="str">
        <f t="shared" si="61"/>
        <v>Vul uit 1 stuk in</v>
      </c>
      <c r="AM189" s="42" t="str">
        <f t="shared" si="62"/>
        <v>Vul trekkoord in</v>
      </c>
      <c r="AN189" s="15"/>
    </row>
    <row r="190" spans="1:40" ht="15" customHeight="1" x14ac:dyDescent="0.25">
      <c r="A190" s="11" t="str">
        <f>IF(Blad1!A172="","",Blad1!A172)</f>
        <v/>
      </c>
      <c r="B190" s="12" t="str">
        <f>IF(Blad1!B172="","",Blad1!B172)</f>
        <v/>
      </c>
      <c r="C190" s="12" t="str">
        <f>IF(Blad1!C172="","",Blad1!C172)</f>
        <v/>
      </c>
      <c r="D190" s="13" t="str">
        <f>IF(Blad1!D172="","",IF(ISNUMBER(SEARCH("ø",Blad1!D172)),Blad1!D172,"ø"&amp;Blad1!D172))</f>
        <v/>
      </c>
      <c r="E190" s="12" t="str">
        <f>IF(Blad1!E172="","",Blad1!E172)</f>
        <v/>
      </c>
      <c r="F190" s="12" t="str">
        <f>IF(Blad1!F172="","",Blad1!F172)</f>
        <v/>
      </c>
      <c r="G190" s="12" t="str">
        <f>IF(Blad1!G172="","",Blad1!G172)</f>
        <v/>
      </c>
      <c r="H190" s="12" t="str">
        <f>IF(Blad1!H172="","",Blad1!H172)</f>
        <v/>
      </c>
      <c r="I190" s="12" t="str">
        <f>IF(Blad1!I172="",IF(B190="","",IF(B190="geel","gas",IF(B190="grijs","telecom",IF(B190="groen","CAI",IF(B190="blauw","water",IF(B190="rood","elektra","")))))),Blad1!I172)</f>
        <v/>
      </c>
      <c r="J190" s="12" t="str">
        <f>IF(Blad1!J172="","",Blad1!J172)</f>
        <v/>
      </c>
      <c r="K190" s="12" t="str">
        <f>IF(Blad1!K172="","",Blad1!K172)</f>
        <v/>
      </c>
      <c r="L190" s="12" t="str">
        <f>IF(Blad1!L172="","",Blad1!L172)</f>
        <v/>
      </c>
      <c r="M190" s="12" t="str">
        <f>IF(Blad1!M172="","",Blad1!M172)</f>
        <v/>
      </c>
      <c r="N190" s="12" t="str">
        <f>IF(Blad1!N172="","",Blad1!N172)</f>
        <v/>
      </c>
      <c r="O190" s="12" t="str">
        <f>IF(Blad1!O172="","",Blad1!O172)</f>
        <v/>
      </c>
      <c r="P190" s="53"/>
      <c r="Q190" s="52" t="str">
        <f t="shared" si="42"/>
        <v>Vul gegevens in</v>
      </c>
      <c r="R190" s="50" t="str" cm="1">
        <f t="array" ref="R190">IF(Q190="","",IFERROR(INDEX(T190:AM190,MATCH(TRUE,T190:AM190&lt;&gt;"goed",0)),"goed"))</f>
        <v>Vul type in</v>
      </c>
      <c r="S190" s="42"/>
      <c r="T190" s="42" t="str">
        <f t="shared" si="43"/>
        <v>Vul type in</v>
      </c>
      <c r="U190" s="42" t="str">
        <f t="shared" si="44"/>
        <v>Vul kleur in</v>
      </c>
      <c r="V190" s="42" t="str">
        <f t="shared" si="45"/>
        <v>Vul aantal in</v>
      </c>
      <c r="W190" s="42" t="str">
        <f t="shared" si="46"/>
        <v>goed</v>
      </c>
      <c r="X190" s="42" t="str">
        <f t="shared" si="47"/>
        <v>goed</v>
      </c>
      <c r="Y190" s="42" t="str">
        <f t="shared" si="48"/>
        <v>Vul diameter in</v>
      </c>
      <c r="Z190" s="42" t="str">
        <f t="shared" si="49"/>
        <v>Vul R1 in</v>
      </c>
      <c r="AA190" s="42" t="str">
        <f t="shared" si="50"/>
        <v>Vul H1 in</v>
      </c>
      <c r="AB190" s="42" t="str">
        <f t="shared" si="51"/>
        <v>Vul R2 in</v>
      </c>
      <c r="AC190" s="42" t="str">
        <f t="shared" si="52"/>
        <v>Vul H2 in</v>
      </c>
      <c r="AD190" s="42" t="str">
        <f t="shared" si="53"/>
        <v>Vul nutsvoorziening in</v>
      </c>
      <c r="AE190" s="42" t="str">
        <f t="shared" si="54"/>
        <v>Nuts incorrect</v>
      </c>
      <c r="AF190" s="42" t="str">
        <f t="shared" si="55"/>
        <v>Vul A maat in</v>
      </c>
      <c r="AG190" s="42" t="str">
        <f t="shared" si="56"/>
        <v>Vul B/Sprongmaat in</v>
      </c>
      <c r="AH190" s="43" t="e">
        <f t="shared" si="57"/>
        <v>#VALUE!</v>
      </c>
      <c r="AI190" s="42" t="str">
        <f t="shared" si="58"/>
        <v>Vul C maat in</v>
      </c>
      <c r="AJ190" s="42" t="str">
        <f t="shared" si="59"/>
        <v>goed</v>
      </c>
      <c r="AK190" s="42" t="str">
        <f t="shared" si="60"/>
        <v>goed</v>
      </c>
      <c r="AL190" s="42" t="str">
        <f t="shared" si="61"/>
        <v>Vul uit 1 stuk in</v>
      </c>
      <c r="AM190" s="42" t="str">
        <f t="shared" si="62"/>
        <v>Vul trekkoord in</v>
      </c>
      <c r="AN190" s="15"/>
    </row>
    <row r="191" spans="1:40" ht="15" customHeight="1" x14ac:dyDescent="0.25">
      <c r="A191" s="11" t="str">
        <f>IF(Blad1!A173="","",Blad1!A173)</f>
        <v/>
      </c>
      <c r="B191" s="12" t="str">
        <f>IF(Blad1!B173="","",Blad1!B173)</f>
        <v/>
      </c>
      <c r="C191" s="12" t="str">
        <f>IF(Blad1!C173="","",Blad1!C173)</f>
        <v/>
      </c>
      <c r="D191" s="13" t="str">
        <f>IF(Blad1!D173="","",IF(ISNUMBER(SEARCH("ø",Blad1!D173)),Blad1!D173,"ø"&amp;Blad1!D173))</f>
        <v/>
      </c>
      <c r="E191" s="12" t="str">
        <f>IF(Blad1!E173="","",Blad1!E173)</f>
        <v/>
      </c>
      <c r="F191" s="12" t="str">
        <f>IF(Blad1!F173="","",Blad1!F173)</f>
        <v/>
      </c>
      <c r="G191" s="12" t="str">
        <f>IF(Blad1!G173="","",Blad1!G173)</f>
        <v/>
      </c>
      <c r="H191" s="12" t="str">
        <f>IF(Blad1!H173="","",Blad1!H173)</f>
        <v/>
      </c>
      <c r="I191" s="12" t="str">
        <f>IF(Blad1!I173="",IF(B191="","",IF(B191="geel","gas",IF(B191="grijs","telecom",IF(B191="groen","CAI",IF(B191="blauw","water",IF(B191="rood","elektra","")))))),Blad1!I173)</f>
        <v/>
      </c>
      <c r="J191" s="12" t="str">
        <f>IF(Blad1!J173="","",Blad1!J173)</f>
        <v/>
      </c>
      <c r="K191" s="12" t="str">
        <f>IF(Blad1!K173="","",Blad1!K173)</f>
        <v/>
      </c>
      <c r="L191" s="12" t="str">
        <f>IF(Blad1!L173="","",Blad1!L173)</f>
        <v/>
      </c>
      <c r="M191" s="12" t="str">
        <f>IF(Blad1!M173="","",Blad1!M173)</f>
        <v/>
      </c>
      <c r="N191" s="12" t="str">
        <f>IF(Blad1!N173="","",Blad1!N173)</f>
        <v/>
      </c>
      <c r="O191" s="12" t="str">
        <f>IF(Blad1!O173="","",Blad1!O173)</f>
        <v/>
      </c>
      <c r="P191" s="53"/>
      <c r="Q191" s="52" t="str">
        <f t="shared" si="42"/>
        <v>Vul gegevens in</v>
      </c>
      <c r="R191" s="50" t="str" cm="1">
        <f t="array" ref="R191">IF(Q191="","",IFERROR(INDEX(T191:AM191,MATCH(TRUE,T191:AM191&lt;&gt;"goed",0)),"goed"))</f>
        <v>Vul type in</v>
      </c>
      <c r="S191" s="42"/>
      <c r="T191" s="42" t="str">
        <f t="shared" si="43"/>
        <v>Vul type in</v>
      </c>
      <c r="U191" s="42" t="str">
        <f t="shared" si="44"/>
        <v>Vul kleur in</v>
      </c>
      <c r="V191" s="42" t="str">
        <f t="shared" si="45"/>
        <v>Vul aantal in</v>
      </c>
      <c r="W191" s="42" t="str">
        <f t="shared" si="46"/>
        <v>goed</v>
      </c>
      <c r="X191" s="42" t="str">
        <f t="shared" si="47"/>
        <v>goed</v>
      </c>
      <c r="Y191" s="42" t="str">
        <f t="shared" si="48"/>
        <v>Vul diameter in</v>
      </c>
      <c r="Z191" s="42" t="str">
        <f t="shared" si="49"/>
        <v>Vul R1 in</v>
      </c>
      <c r="AA191" s="42" t="str">
        <f t="shared" si="50"/>
        <v>Vul H1 in</v>
      </c>
      <c r="AB191" s="42" t="str">
        <f t="shared" si="51"/>
        <v>Vul R2 in</v>
      </c>
      <c r="AC191" s="42" t="str">
        <f t="shared" si="52"/>
        <v>Vul H2 in</v>
      </c>
      <c r="AD191" s="42" t="str">
        <f t="shared" si="53"/>
        <v>Vul nutsvoorziening in</v>
      </c>
      <c r="AE191" s="42" t="str">
        <f t="shared" si="54"/>
        <v>Nuts incorrect</v>
      </c>
      <c r="AF191" s="42" t="str">
        <f t="shared" si="55"/>
        <v>Vul A maat in</v>
      </c>
      <c r="AG191" s="42" t="str">
        <f t="shared" si="56"/>
        <v>Vul B/Sprongmaat in</v>
      </c>
      <c r="AH191" s="43" t="e">
        <f t="shared" si="57"/>
        <v>#VALUE!</v>
      </c>
      <c r="AI191" s="42" t="str">
        <f t="shared" si="58"/>
        <v>Vul C maat in</v>
      </c>
      <c r="AJ191" s="42" t="str">
        <f t="shared" si="59"/>
        <v>goed</v>
      </c>
      <c r="AK191" s="42" t="str">
        <f t="shared" si="60"/>
        <v>goed</v>
      </c>
      <c r="AL191" s="42" t="str">
        <f t="shared" si="61"/>
        <v>Vul uit 1 stuk in</v>
      </c>
      <c r="AM191" s="42" t="str">
        <f t="shared" si="62"/>
        <v>Vul trekkoord in</v>
      </c>
      <c r="AN191" s="15"/>
    </row>
    <row r="192" spans="1:40" ht="15" customHeight="1" x14ac:dyDescent="0.25">
      <c r="A192" s="11" t="str">
        <f>IF(Blad1!A174="","",Blad1!A174)</f>
        <v/>
      </c>
      <c r="B192" s="12" t="str">
        <f>IF(Blad1!B174="","",Blad1!B174)</f>
        <v/>
      </c>
      <c r="C192" s="12" t="str">
        <f>IF(Blad1!C174="","",Blad1!C174)</f>
        <v/>
      </c>
      <c r="D192" s="13" t="str">
        <f>IF(Blad1!D174="","",IF(ISNUMBER(SEARCH("ø",Blad1!D174)),Blad1!D174,"ø"&amp;Blad1!D174))</f>
        <v/>
      </c>
      <c r="E192" s="12" t="str">
        <f>IF(Blad1!E174="","",Blad1!E174)</f>
        <v/>
      </c>
      <c r="F192" s="12" t="str">
        <f>IF(Blad1!F174="","",Blad1!F174)</f>
        <v/>
      </c>
      <c r="G192" s="12" t="str">
        <f>IF(Blad1!G174="","",Blad1!G174)</f>
        <v/>
      </c>
      <c r="H192" s="12" t="str">
        <f>IF(Blad1!H174="","",Blad1!H174)</f>
        <v/>
      </c>
      <c r="I192" s="12" t="str">
        <f>IF(Blad1!I174="",IF(B192="","",IF(B192="geel","gas",IF(B192="grijs","telecom",IF(B192="groen","CAI",IF(B192="blauw","water",IF(B192="rood","elektra","")))))),Blad1!I174)</f>
        <v/>
      </c>
      <c r="J192" s="12" t="str">
        <f>IF(Blad1!J174="","",Blad1!J174)</f>
        <v/>
      </c>
      <c r="K192" s="12" t="str">
        <f>IF(Blad1!K174="","",Blad1!K174)</f>
        <v/>
      </c>
      <c r="L192" s="12" t="str">
        <f>IF(Blad1!L174="","",Blad1!L174)</f>
        <v/>
      </c>
      <c r="M192" s="12" t="str">
        <f>IF(Blad1!M174="","",Blad1!M174)</f>
        <v/>
      </c>
      <c r="N192" s="12" t="str">
        <f>IF(Blad1!N174="","",Blad1!N174)</f>
        <v/>
      </c>
      <c r="O192" s="12" t="str">
        <f>IF(Blad1!O174="","",Blad1!O174)</f>
        <v/>
      </c>
      <c r="P192" s="53"/>
      <c r="Q192" s="52" t="str">
        <f t="shared" si="42"/>
        <v>Vul gegevens in</v>
      </c>
      <c r="R192" s="50" t="str" cm="1">
        <f t="array" ref="R192">IF(Q192="","",IFERROR(INDEX(T192:AM192,MATCH(TRUE,T192:AM192&lt;&gt;"goed",0)),"goed"))</f>
        <v>Vul type in</v>
      </c>
      <c r="S192" s="42"/>
      <c r="T192" s="42" t="str">
        <f t="shared" si="43"/>
        <v>Vul type in</v>
      </c>
      <c r="U192" s="42" t="str">
        <f t="shared" si="44"/>
        <v>Vul kleur in</v>
      </c>
      <c r="V192" s="42" t="str">
        <f t="shared" si="45"/>
        <v>Vul aantal in</v>
      </c>
      <c r="W192" s="42" t="str">
        <f t="shared" si="46"/>
        <v>goed</v>
      </c>
      <c r="X192" s="42" t="str">
        <f t="shared" si="47"/>
        <v>goed</v>
      </c>
      <c r="Y192" s="42" t="str">
        <f t="shared" si="48"/>
        <v>Vul diameter in</v>
      </c>
      <c r="Z192" s="42" t="str">
        <f t="shared" si="49"/>
        <v>Vul R1 in</v>
      </c>
      <c r="AA192" s="42" t="str">
        <f t="shared" si="50"/>
        <v>Vul H1 in</v>
      </c>
      <c r="AB192" s="42" t="str">
        <f t="shared" si="51"/>
        <v>Vul R2 in</v>
      </c>
      <c r="AC192" s="42" t="str">
        <f t="shared" si="52"/>
        <v>Vul H2 in</v>
      </c>
      <c r="AD192" s="42" t="str">
        <f t="shared" si="53"/>
        <v>Vul nutsvoorziening in</v>
      </c>
      <c r="AE192" s="42" t="str">
        <f t="shared" si="54"/>
        <v>Nuts incorrect</v>
      </c>
      <c r="AF192" s="42" t="str">
        <f t="shared" si="55"/>
        <v>Vul A maat in</v>
      </c>
      <c r="AG192" s="42" t="str">
        <f t="shared" si="56"/>
        <v>Vul B/Sprongmaat in</v>
      </c>
      <c r="AH192" s="43" t="e">
        <f t="shared" si="57"/>
        <v>#VALUE!</v>
      </c>
      <c r="AI192" s="42" t="str">
        <f t="shared" si="58"/>
        <v>Vul C maat in</v>
      </c>
      <c r="AJ192" s="42" t="str">
        <f t="shared" si="59"/>
        <v>goed</v>
      </c>
      <c r="AK192" s="42" t="str">
        <f t="shared" si="60"/>
        <v>goed</v>
      </c>
      <c r="AL192" s="42" t="str">
        <f t="shared" si="61"/>
        <v>Vul uit 1 stuk in</v>
      </c>
      <c r="AM192" s="42" t="str">
        <f t="shared" si="62"/>
        <v>Vul trekkoord in</v>
      </c>
      <c r="AN192" s="15"/>
    </row>
    <row r="193" spans="1:40" ht="15" customHeight="1" x14ac:dyDescent="0.25">
      <c r="A193" s="11" t="str">
        <f>IF(Blad1!A175="","",Blad1!A175)</f>
        <v/>
      </c>
      <c r="B193" s="12" t="str">
        <f>IF(Blad1!B175="","",Blad1!B175)</f>
        <v/>
      </c>
      <c r="C193" s="12" t="str">
        <f>IF(Blad1!C175="","",Blad1!C175)</f>
        <v/>
      </c>
      <c r="D193" s="13" t="str">
        <f>IF(Blad1!D175="","",IF(ISNUMBER(SEARCH("ø",Blad1!D175)),Blad1!D175,"ø"&amp;Blad1!D175))</f>
        <v/>
      </c>
      <c r="E193" s="12" t="str">
        <f>IF(Blad1!E175="","",Blad1!E175)</f>
        <v/>
      </c>
      <c r="F193" s="12" t="str">
        <f>IF(Blad1!F175="","",Blad1!F175)</f>
        <v/>
      </c>
      <c r="G193" s="12" t="str">
        <f>IF(Blad1!G175="","",Blad1!G175)</f>
        <v/>
      </c>
      <c r="H193" s="12" t="str">
        <f>IF(Blad1!H175="","",Blad1!H175)</f>
        <v/>
      </c>
      <c r="I193" s="12" t="str">
        <f>IF(Blad1!I175="",IF(B193="","",IF(B193="geel","gas",IF(B193="grijs","telecom",IF(B193="groen","CAI",IF(B193="blauw","water",IF(B193="rood","elektra","")))))),Blad1!I175)</f>
        <v/>
      </c>
      <c r="J193" s="12" t="str">
        <f>IF(Blad1!J175="","",Blad1!J175)</f>
        <v/>
      </c>
      <c r="K193" s="12" t="str">
        <f>IF(Blad1!K175="","",Blad1!K175)</f>
        <v/>
      </c>
      <c r="L193" s="12" t="str">
        <f>IF(Blad1!L175="","",Blad1!L175)</f>
        <v/>
      </c>
      <c r="M193" s="12" t="str">
        <f>IF(Blad1!M175="","",Blad1!M175)</f>
        <v/>
      </c>
      <c r="N193" s="12" t="str">
        <f>IF(Blad1!N175="","",Blad1!N175)</f>
        <v/>
      </c>
      <c r="O193" s="12" t="str">
        <f>IF(Blad1!O175="","",Blad1!O175)</f>
        <v/>
      </c>
      <c r="P193" s="53"/>
      <c r="Q193" s="52" t="str">
        <f t="shared" si="42"/>
        <v>Vul gegevens in</v>
      </c>
      <c r="R193" s="50" t="str" cm="1">
        <f t="array" ref="R193">IF(Q193="","",IFERROR(INDEX(T193:AM193,MATCH(TRUE,T193:AM193&lt;&gt;"goed",0)),"goed"))</f>
        <v>Vul type in</v>
      </c>
      <c r="S193" s="42"/>
      <c r="T193" s="42" t="str">
        <f t="shared" si="43"/>
        <v>Vul type in</v>
      </c>
      <c r="U193" s="42" t="str">
        <f t="shared" si="44"/>
        <v>Vul kleur in</v>
      </c>
      <c r="V193" s="42" t="str">
        <f t="shared" si="45"/>
        <v>Vul aantal in</v>
      </c>
      <c r="W193" s="42" t="str">
        <f t="shared" si="46"/>
        <v>goed</v>
      </c>
      <c r="X193" s="42" t="str">
        <f t="shared" si="47"/>
        <v>goed</v>
      </c>
      <c r="Y193" s="42" t="str">
        <f t="shared" si="48"/>
        <v>Vul diameter in</v>
      </c>
      <c r="Z193" s="42" t="str">
        <f t="shared" si="49"/>
        <v>Vul R1 in</v>
      </c>
      <c r="AA193" s="42" t="str">
        <f t="shared" si="50"/>
        <v>Vul H1 in</v>
      </c>
      <c r="AB193" s="42" t="str">
        <f t="shared" si="51"/>
        <v>Vul R2 in</v>
      </c>
      <c r="AC193" s="42" t="str">
        <f t="shared" si="52"/>
        <v>Vul H2 in</v>
      </c>
      <c r="AD193" s="42" t="str">
        <f t="shared" si="53"/>
        <v>Vul nutsvoorziening in</v>
      </c>
      <c r="AE193" s="42" t="str">
        <f t="shared" si="54"/>
        <v>Nuts incorrect</v>
      </c>
      <c r="AF193" s="42" t="str">
        <f t="shared" si="55"/>
        <v>Vul A maat in</v>
      </c>
      <c r="AG193" s="42" t="str">
        <f t="shared" si="56"/>
        <v>Vul B/Sprongmaat in</v>
      </c>
      <c r="AH193" s="43" t="e">
        <f t="shared" si="57"/>
        <v>#VALUE!</v>
      </c>
      <c r="AI193" s="42" t="str">
        <f t="shared" si="58"/>
        <v>Vul C maat in</v>
      </c>
      <c r="AJ193" s="42" t="str">
        <f t="shared" si="59"/>
        <v>goed</v>
      </c>
      <c r="AK193" s="42" t="str">
        <f t="shared" si="60"/>
        <v>goed</v>
      </c>
      <c r="AL193" s="42" t="str">
        <f t="shared" si="61"/>
        <v>Vul uit 1 stuk in</v>
      </c>
      <c r="AM193" s="42" t="str">
        <f t="shared" si="62"/>
        <v>Vul trekkoord in</v>
      </c>
      <c r="AN193" s="15"/>
    </row>
    <row r="194" spans="1:40" ht="15" customHeight="1" x14ac:dyDescent="0.25">
      <c r="A194" s="11" t="str">
        <f>IF(Blad1!A176="","",Blad1!A176)</f>
        <v/>
      </c>
      <c r="B194" s="12" t="str">
        <f>IF(Blad1!B176="","",Blad1!B176)</f>
        <v/>
      </c>
      <c r="C194" s="12" t="str">
        <f>IF(Blad1!C176="","",Blad1!C176)</f>
        <v/>
      </c>
      <c r="D194" s="13" t="str">
        <f>IF(Blad1!D176="","",IF(ISNUMBER(SEARCH("ø",Blad1!D176)),Blad1!D176,"ø"&amp;Blad1!D176))</f>
        <v/>
      </c>
      <c r="E194" s="12" t="str">
        <f>IF(Blad1!E176="","",Blad1!E176)</f>
        <v/>
      </c>
      <c r="F194" s="12" t="str">
        <f>IF(Blad1!F176="","",Blad1!F176)</f>
        <v/>
      </c>
      <c r="G194" s="12" t="str">
        <f>IF(Blad1!G176="","",Blad1!G176)</f>
        <v/>
      </c>
      <c r="H194" s="12" t="str">
        <f>IF(Blad1!H176="","",Blad1!H176)</f>
        <v/>
      </c>
      <c r="I194" s="12" t="str">
        <f>IF(Blad1!I176="",IF(B194="","",IF(B194="geel","gas",IF(B194="grijs","telecom",IF(B194="groen","CAI",IF(B194="blauw","water",IF(B194="rood","elektra","")))))),Blad1!I176)</f>
        <v/>
      </c>
      <c r="J194" s="12" t="str">
        <f>IF(Blad1!J176="","",Blad1!J176)</f>
        <v/>
      </c>
      <c r="K194" s="12" t="str">
        <f>IF(Blad1!K176="","",Blad1!K176)</f>
        <v/>
      </c>
      <c r="L194" s="12" t="str">
        <f>IF(Blad1!L176="","",Blad1!L176)</f>
        <v/>
      </c>
      <c r="M194" s="12" t="str">
        <f>IF(Blad1!M176="","",Blad1!M176)</f>
        <v/>
      </c>
      <c r="N194" s="12" t="str">
        <f>IF(Blad1!N176="","",Blad1!N176)</f>
        <v/>
      </c>
      <c r="O194" s="12" t="str">
        <f>IF(Blad1!O176="","",Blad1!O176)</f>
        <v/>
      </c>
      <c r="P194" s="53"/>
      <c r="Q194" s="52" t="str">
        <f t="shared" si="42"/>
        <v>Vul gegevens in</v>
      </c>
      <c r="R194" s="50" t="str" cm="1">
        <f t="array" ref="R194">IF(Q194="","",IFERROR(INDEX(T194:AM194,MATCH(TRUE,T194:AM194&lt;&gt;"goed",0)),"goed"))</f>
        <v>Vul type in</v>
      </c>
      <c r="S194" s="42"/>
      <c r="T194" s="42" t="str">
        <f t="shared" si="43"/>
        <v>Vul type in</v>
      </c>
      <c r="U194" s="42" t="str">
        <f t="shared" si="44"/>
        <v>Vul kleur in</v>
      </c>
      <c r="V194" s="42" t="str">
        <f t="shared" si="45"/>
        <v>Vul aantal in</v>
      </c>
      <c r="W194" s="42" t="str">
        <f t="shared" si="46"/>
        <v>goed</v>
      </c>
      <c r="X194" s="42" t="str">
        <f t="shared" si="47"/>
        <v>goed</v>
      </c>
      <c r="Y194" s="42" t="str">
        <f t="shared" si="48"/>
        <v>Vul diameter in</v>
      </c>
      <c r="Z194" s="42" t="str">
        <f t="shared" si="49"/>
        <v>Vul R1 in</v>
      </c>
      <c r="AA194" s="42" t="str">
        <f t="shared" si="50"/>
        <v>Vul H1 in</v>
      </c>
      <c r="AB194" s="42" t="str">
        <f t="shared" si="51"/>
        <v>Vul R2 in</v>
      </c>
      <c r="AC194" s="42" t="str">
        <f t="shared" si="52"/>
        <v>Vul H2 in</v>
      </c>
      <c r="AD194" s="42" t="str">
        <f t="shared" si="53"/>
        <v>Vul nutsvoorziening in</v>
      </c>
      <c r="AE194" s="42" t="str">
        <f t="shared" si="54"/>
        <v>Nuts incorrect</v>
      </c>
      <c r="AF194" s="42" t="str">
        <f t="shared" si="55"/>
        <v>Vul A maat in</v>
      </c>
      <c r="AG194" s="42" t="str">
        <f t="shared" si="56"/>
        <v>Vul B/Sprongmaat in</v>
      </c>
      <c r="AH194" s="43" t="e">
        <f t="shared" si="57"/>
        <v>#VALUE!</v>
      </c>
      <c r="AI194" s="42" t="str">
        <f t="shared" si="58"/>
        <v>Vul C maat in</v>
      </c>
      <c r="AJ194" s="42" t="str">
        <f t="shared" si="59"/>
        <v>goed</v>
      </c>
      <c r="AK194" s="42" t="str">
        <f t="shared" si="60"/>
        <v>goed</v>
      </c>
      <c r="AL194" s="42" t="str">
        <f t="shared" si="61"/>
        <v>Vul uit 1 stuk in</v>
      </c>
      <c r="AM194" s="42" t="str">
        <f t="shared" si="62"/>
        <v>Vul trekkoord in</v>
      </c>
      <c r="AN194" s="15"/>
    </row>
    <row r="195" spans="1:40" ht="15" customHeight="1" x14ac:dyDescent="0.25">
      <c r="A195" s="11" t="str">
        <f>IF(Blad1!A177="","",Blad1!A177)</f>
        <v/>
      </c>
      <c r="B195" s="12" t="str">
        <f>IF(Blad1!B177="","",Blad1!B177)</f>
        <v/>
      </c>
      <c r="C195" s="12" t="str">
        <f>IF(Blad1!C177="","",Blad1!C177)</f>
        <v/>
      </c>
      <c r="D195" s="13" t="str">
        <f>IF(Blad1!D177="","",IF(ISNUMBER(SEARCH("ø",Blad1!D177)),Blad1!D177,"ø"&amp;Blad1!D177))</f>
        <v/>
      </c>
      <c r="E195" s="12" t="str">
        <f>IF(Blad1!E177="","",Blad1!E177)</f>
        <v/>
      </c>
      <c r="F195" s="12" t="str">
        <f>IF(Blad1!F177="","",Blad1!F177)</f>
        <v/>
      </c>
      <c r="G195" s="12" t="str">
        <f>IF(Blad1!G177="","",Blad1!G177)</f>
        <v/>
      </c>
      <c r="H195" s="12" t="str">
        <f>IF(Blad1!H177="","",Blad1!H177)</f>
        <v/>
      </c>
      <c r="I195" s="12" t="str">
        <f>IF(Blad1!I177="",IF(B195="","",IF(B195="geel","gas",IF(B195="grijs","telecom",IF(B195="groen","CAI",IF(B195="blauw","water",IF(B195="rood","elektra","")))))),Blad1!I177)</f>
        <v/>
      </c>
      <c r="J195" s="12" t="str">
        <f>IF(Blad1!J177="","",Blad1!J177)</f>
        <v/>
      </c>
      <c r="K195" s="12" t="str">
        <f>IF(Blad1!K177="","",Blad1!K177)</f>
        <v/>
      </c>
      <c r="L195" s="12" t="str">
        <f>IF(Blad1!L177="","",Blad1!L177)</f>
        <v/>
      </c>
      <c r="M195" s="12" t="str">
        <f>IF(Blad1!M177="","",Blad1!M177)</f>
        <v/>
      </c>
      <c r="N195" s="12" t="str">
        <f>IF(Blad1!N177="","",Blad1!N177)</f>
        <v/>
      </c>
      <c r="O195" s="12" t="str">
        <f>IF(Blad1!O177="","",Blad1!O177)</f>
        <v/>
      </c>
      <c r="P195" s="53"/>
      <c r="Q195" s="52" t="str">
        <f t="shared" si="42"/>
        <v>Vul gegevens in</v>
      </c>
      <c r="R195" s="50" t="str" cm="1">
        <f t="array" ref="R195">IF(Q195="","",IFERROR(INDEX(T195:AM195,MATCH(TRUE,T195:AM195&lt;&gt;"goed",0)),"goed"))</f>
        <v>Vul type in</v>
      </c>
      <c r="S195" s="42"/>
      <c r="T195" s="42" t="str">
        <f t="shared" si="43"/>
        <v>Vul type in</v>
      </c>
      <c r="U195" s="42" t="str">
        <f t="shared" si="44"/>
        <v>Vul kleur in</v>
      </c>
      <c r="V195" s="42" t="str">
        <f t="shared" si="45"/>
        <v>Vul aantal in</v>
      </c>
      <c r="W195" s="42" t="str">
        <f t="shared" si="46"/>
        <v>goed</v>
      </c>
      <c r="X195" s="42" t="str">
        <f t="shared" si="47"/>
        <v>goed</v>
      </c>
      <c r="Y195" s="42" t="str">
        <f t="shared" si="48"/>
        <v>Vul diameter in</v>
      </c>
      <c r="Z195" s="42" t="str">
        <f t="shared" si="49"/>
        <v>Vul R1 in</v>
      </c>
      <c r="AA195" s="42" t="str">
        <f t="shared" si="50"/>
        <v>Vul H1 in</v>
      </c>
      <c r="AB195" s="42" t="str">
        <f t="shared" si="51"/>
        <v>Vul R2 in</v>
      </c>
      <c r="AC195" s="42" t="str">
        <f t="shared" si="52"/>
        <v>Vul H2 in</v>
      </c>
      <c r="AD195" s="42" t="str">
        <f t="shared" si="53"/>
        <v>Vul nutsvoorziening in</v>
      </c>
      <c r="AE195" s="42" t="str">
        <f t="shared" si="54"/>
        <v>Nuts incorrect</v>
      </c>
      <c r="AF195" s="42" t="str">
        <f t="shared" si="55"/>
        <v>Vul A maat in</v>
      </c>
      <c r="AG195" s="42" t="str">
        <f t="shared" si="56"/>
        <v>Vul B/Sprongmaat in</v>
      </c>
      <c r="AH195" s="43" t="e">
        <f t="shared" si="57"/>
        <v>#VALUE!</v>
      </c>
      <c r="AI195" s="42" t="str">
        <f t="shared" si="58"/>
        <v>Vul C maat in</v>
      </c>
      <c r="AJ195" s="42" t="str">
        <f t="shared" si="59"/>
        <v>goed</v>
      </c>
      <c r="AK195" s="42" t="str">
        <f t="shared" si="60"/>
        <v>goed</v>
      </c>
      <c r="AL195" s="42" t="str">
        <f t="shared" si="61"/>
        <v>Vul uit 1 stuk in</v>
      </c>
      <c r="AM195" s="42" t="str">
        <f t="shared" si="62"/>
        <v>Vul trekkoord in</v>
      </c>
      <c r="AN195" s="15"/>
    </row>
    <row r="196" spans="1:40" ht="15" customHeight="1" x14ac:dyDescent="0.25">
      <c r="A196" s="11" t="str">
        <f>IF(Blad1!A178="","",Blad1!A178)</f>
        <v/>
      </c>
      <c r="B196" s="12" t="str">
        <f>IF(Blad1!B178="","",Blad1!B178)</f>
        <v/>
      </c>
      <c r="C196" s="12" t="str">
        <f>IF(Blad1!C178="","",Blad1!C178)</f>
        <v/>
      </c>
      <c r="D196" s="13" t="str">
        <f>IF(Blad1!D178="","",IF(ISNUMBER(SEARCH("ø",Blad1!D178)),Blad1!D178,"ø"&amp;Blad1!D178))</f>
        <v/>
      </c>
      <c r="E196" s="12" t="str">
        <f>IF(Blad1!E178="","",Blad1!E178)</f>
        <v/>
      </c>
      <c r="F196" s="12" t="str">
        <f>IF(Blad1!F178="","",Blad1!F178)</f>
        <v/>
      </c>
      <c r="G196" s="12" t="str">
        <f>IF(Blad1!G178="","",Blad1!G178)</f>
        <v/>
      </c>
      <c r="H196" s="12" t="str">
        <f>IF(Blad1!H178="","",Blad1!H178)</f>
        <v/>
      </c>
      <c r="I196" s="12" t="str">
        <f>IF(Blad1!I178="",IF(B196="","",IF(B196="geel","gas",IF(B196="grijs","telecom",IF(B196="groen","CAI",IF(B196="blauw","water",IF(B196="rood","elektra","")))))),Blad1!I178)</f>
        <v/>
      </c>
      <c r="J196" s="12" t="str">
        <f>IF(Blad1!J178="","",Blad1!J178)</f>
        <v/>
      </c>
      <c r="K196" s="12" t="str">
        <f>IF(Blad1!K178="","",Blad1!K178)</f>
        <v/>
      </c>
      <c r="L196" s="12" t="str">
        <f>IF(Blad1!L178="","",Blad1!L178)</f>
        <v/>
      </c>
      <c r="M196" s="12" t="str">
        <f>IF(Blad1!M178="","",Blad1!M178)</f>
        <v/>
      </c>
      <c r="N196" s="12" t="str">
        <f>IF(Blad1!N178="","",Blad1!N178)</f>
        <v/>
      </c>
      <c r="O196" s="12" t="str">
        <f>IF(Blad1!O178="","",Blad1!O178)</f>
        <v/>
      </c>
      <c r="P196" s="53"/>
      <c r="Q196" s="52" t="str">
        <f t="shared" si="42"/>
        <v>Vul gegevens in</v>
      </c>
      <c r="R196" s="50" t="str" cm="1">
        <f t="array" ref="R196">IF(Q196="","",IFERROR(INDEX(T196:AM196,MATCH(TRUE,T196:AM196&lt;&gt;"goed",0)),"goed"))</f>
        <v>Vul type in</v>
      </c>
      <c r="S196" s="42"/>
      <c r="T196" s="42" t="str">
        <f t="shared" si="43"/>
        <v>Vul type in</v>
      </c>
      <c r="U196" s="42" t="str">
        <f t="shared" si="44"/>
        <v>Vul kleur in</v>
      </c>
      <c r="V196" s="42" t="str">
        <f t="shared" si="45"/>
        <v>Vul aantal in</v>
      </c>
      <c r="W196" s="42" t="str">
        <f t="shared" si="46"/>
        <v>goed</v>
      </c>
      <c r="X196" s="42" t="str">
        <f t="shared" si="47"/>
        <v>goed</v>
      </c>
      <c r="Y196" s="42" t="str">
        <f t="shared" si="48"/>
        <v>Vul diameter in</v>
      </c>
      <c r="Z196" s="42" t="str">
        <f t="shared" si="49"/>
        <v>Vul R1 in</v>
      </c>
      <c r="AA196" s="42" t="str">
        <f t="shared" si="50"/>
        <v>Vul H1 in</v>
      </c>
      <c r="AB196" s="42" t="str">
        <f t="shared" si="51"/>
        <v>Vul R2 in</v>
      </c>
      <c r="AC196" s="42" t="str">
        <f t="shared" si="52"/>
        <v>Vul H2 in</v>
      </c>
      <c r="AD196" s="42" t="str">
        <f t="shared" si="53"/>
        <v>Vul nutsvoorziening in</v>
      </c>
      <c r="AE196" s="42" t="str">
        <f t="shared" si="54"/>
        <v>Nuts incorrect</v>
      </c>
      <c r="AF196" s="42" t="str">
        <f t="shared" si="55"/>
        <v>Vul A maat in</v>
      </c>
      <c r="AG196" s="42" t="str">
        <f t="shared" si="56"/>
        <v>Vul B/Sprongmaat in</v>
      </c>
      <c r="AH196" s="43" t="e">
        <f t="shared" si="57"/>
        <v>#VALUE!</v>
      </c>
      <c r="AI196" s="42" t="str">
        <f t="shared" si="58"/>
        <v>Vul C maat in</v>
      </c>
      <c r="AJ196" s="42" t="str">
        <f t="shared" si="59"/>
        <v>goed</v>
      </c>
      <c r="AK196" s="42" t="str">
        <f t="shared" si="60"/>
        <v>goed</v>
      </c>
      <c r="AL196" s="42" t="str">
        <f t="shared" si="61"/>
        <v>Vul uit 1 stuk in</v>
      </c>
      <c r="AM196" s="42" t="str">
        <f t="shared" si="62"/>
        <v>Vul trekkoord in</v>
      </c>
      <c r="AN196" s="15"/>
    </row>
    <row r="197" spans="1:40" ht="15" customHeight="1" x14ac:dyDescent="0.25">
      <c r="A197" s="11" t="str">
        <f>IF(Blad1!A179="","",Blad1!A179)</f>
        <v/>
      </c>
      <c r="B197" s="12" t="str">
        <f>IF(Blad1!B179="","",Blad1!B179)</f>
        <v/>
      </c>
      <c r="C197" s="12" t="str">
        <f>IF(Blad1!C179="","",Blad1!C179)</f>
        <v/>
      </c>
      <c r="D197" s="13" t="str">
        <f>IF(Blad1!D179="","",IF(ISNUMBER(SEARCH("ø",Blad1!D179)),Blad1!D179,"ø"&amp;Blad1!D179))</f>
        <v/>
      </c>
      <c r="E197" s="12" t="str">
        <f>IF(Blad1!E179="","",Blad1!E179)</f>
        <v/>
      </c>
      <c r="F197" s="12" t="str">
        <f>IF(Blad1!F179="","",Blad1!F179)</f>
        <v/>
      </c>
      <c r="G197" s="12" t="str">
        <f>IF(Blad1!G179="","",Blad1!G179)</f>
        <v/>
      </c>
      <c r="H197" s="12" t="str">
        <f>IF(Blad1!H179="","",Blad1!H179)</f>
        <v/>
      </c>
      <c r="I197" s="12" t="str">
        <f>IF(Blad1!I179="",IF(B197="","",IF(B197="geel","gas",IF(B197="grijs","telecom",IF(B197="groen","CAI",IF(B197="blauw","water",IF(B197="rood","elektra","")))))),Blad1!I179)</f>
        <v/>
      </c>
      <c r="J197" s="12" t="str">
        <f>IF(Blad1!J179="","",Blad1!J179)</f>
        <v/>
      </c>
      <c r="K197" s="12" t="str">
        <f>IF(Blad1!K179="","",Blad1!K179)</f>
        <v/>
      </c>
      <c r="L197" s="12" t="str">
        <f>IF(Blad1!L179="","",Blad1!L179)</f>
        <v/>
      </c>
      <c r="M197" s="12" t="str">
        <f>IF(Blad1!M179="","",Blad1!M179)</f>
        <v/>
      </c>
      <c r="N197" s="12" t="str">
        <f>IF(Blad1!N179="","",Blad1!N179)</f>
        <v/>
      </c>
      <c r="O197" s="12" t="str">
        <f>IF(Blad1!O179="","",Blad1!O179)</f>
        <v/>
      </c>
      <c r="P197" s="53"/>
      <c r="Q197" s="52" t="str">
        <f t="shared" si="42"/>
        <v>Vul gegevens in</v>
      </c>
      <c r="R197" s="50" t="str" cm="1">
        <f t="array" ref="R197">IF(Q197="","",IFERROR(INDEX(T197:AM197,MATCH(TRUE,T197:AM197&lt;&gt;"goed",0)),"goed"))</f>
        <v>Vul type in</v>
      </c>
      <c r="S197" s="42"/>
      <c r="T197" s="42" t="str">
        <f t="shared" si="43"/>
        <v>Vul type in</v>
      </c>
      <c r="U197" s="42" t="str">
        <f t="shared" si="44"/>
        <v>Vul kleur in</v>
      </c>
      <c r="V197" s="42" t="str">
        <f t="shared" si="45"/>
        <v>Vul aantal in</v>
      </c>
      <c r="W197" s="42" t="str">
        <f t="shared" si="46"/>
        <v>goed</v>
      </c>
      <c r="X197" s="42" t="str">
        <f t="shared" si="47"/>
        <v>goed</v>
      </c>
      <c r="Y197" s="42" t="str">
        <f t="shared" si="48"/>
        <v>Vul diameter in</v>
      </c>
      <c r="Z197" s="42" t="str">
        <f t="shared" si="49"/>
        <v>Vul R1 in</v>
      </c>
      <c r="AA197" s="42" t="str">
        <f t="shared" si="50"/>
        <v>Vul H1 in</v>
      </c>
      <c r="AB197" s="42" t="str">
        <f t="shared" si="51"/>
        <v>Vul R2 in</v>
      </c>
      <c r="AC197" s="42" t="str">
        <f t="shared" si="52"/>
        <v>Vul H2 in</v>
      </c>
      <c r="AD197" s="42" t="str">
        <f t="shared" si="53"/>
        <v>Vul nutsvoorziening in</v>
      </c>
      <c r="AE197" s="42" t="str">
        <f t="shared" si="54"/>
        <v>Nuts incorrect</v>
      </c>
      <c r="AF197" s="42" t="str">
        <f t="shared" si="55"/>
        <v>Vul A maat in</v>
      </c>
      <c r="AG197" s="42" t="str">
        <f t="shared" si="56"/>
        <v>Vul B/Sprongmaat in</v>
      </c>
      <c r="AH197" s="43" t="e">
        <f t="shared" si="57"/>
        <v>#VALUE!</v>
      </c>
      <c r="AI197" s="42" t="str">
        <f t="shared" si="58"/>
        <v>Vul C maat in</v>
      </c>
      <c r="AJ197" s="42" t="str">
        <f t="shared" si="59"/>
        <v>goed</v>
      </c>
      <c r="AK197" s="42" t="str">
        <f t="shared" si="60"/>
        <v>goed</v>
      </c>
      <c r="AL197" s="42" t="str">
        <f t="shared" si="61"/>
        <v>Vul uit 1 stuk in</v>
      </c>
      <c r="AM197" s="42" t="str">
        <f t="shared" si="62"/>
        <v>Vul trekkoord in</v>
      </c>
      <c r="AN197" s="15"/>
    </row>
    <row r="198" spans="1:40" ht="15" customHeight="1" x14ac:dyDescent="0.25">
      <c r="A198" s="11" t="str">
        <f>IF(Blad1!A180="","",Blad1!A180)</f>
        <v/>
      </c>
      <c r="B198" s="12" t="str">
        <f>IF(Blad1!B180="","",Blad1!B180)</f>
        <v/>
      </c>
      <c r="C198" s="12" t="str">
        <f>IF(Blad1!C180="","",Blad1!C180)</f>
        <v/>
      </c>
      <c r="D198" s="13" t="str">
        <f>IF(Blad1!D180="","",IF(ISNUMBER(SEARCH("ø",Blad1!D180)),Blad1!D180,"ø"&amp;Blad1!D180))</f>
        <v/>
      </c>
      <c r="E198" s="12" t="str">
        <f>IF(Blad1!E180="","",Blad1!E180)</f>
        <v/>
      </c>
      <c r="F198" s="12" t="str">
        <f>IF(Blad1!F180="","",Blad1!F180)</f>
        <v/>
      </c>
      <c r="G198" s="12" t="str">
        <f>IF(Blad1!G180="","",Blad1!G180)</f>
        <v/>
      </c>
      <c r="H198" s="12" t="str">
        <f>IF(Blad1!H180="","",Blad1!H180)</f>
        <v/>
      </c>
      <c r="I198" s="12" t="str">
        <f>IF(Blad1!I180="",IF(B198="","",IF(B198="geel","gas",IF(B198="grijs","telecom",IF(B198="groen","CAI",IF(B198="blauw","water",IF(B198="rood","elektra","")))))),Blad1!I180)</f>
        <v/>
      </c>
      <c r="J198" s="12" t="str">
        <f>IF(Blad1!J180="","",Blad1!J180)</f>
        <v/>
      </c>
      <c r="K198" s="12" t="str">
        <f>IF(Blad1!K180="","",Blad1!K180)</f>
        <v/>
      </c>
      <c r="L198" s="12" t="str">
        <f>IF(Blad1!L180="","",Blad1!L180)</f>
        <v/>
      </c>
      <c r="M198" s="12" t="str">
        <f>IF(Blad1!M180="","",Blad1!M180)</f>
        <v/>
      </c>
      <c r="N198" s="12" t="str">
        <f>IF(Blad1!N180="","",Blad1!N180)</f>
        <v/>
      </c>
      <c r="O198" s="12" t="str">
        <f>IF(Blad1!O180="","",Blad1!O180)</f>
        <v/>
      </c>
      <c r="P198" s="53"/>
      <c r="Q198" s="52" t="str">
        <f t="shared" si="42"/>
        <v>Vul gegevens in</v>
      </c>
      <c r="R198" s="50" t="str" cm="1">
        <f t="array" ref="R198">IF(Q198="","",IFERROR(INDEX(T198:AM198,MATCH(TRUE,T198:AM198&lt;&gt;"goed",0)),"goed"))</f>
        <v>Vul type in</v>
      </c>
      <c r="S198" s="42"/>
      <c r="T198" s="42" t="str">
        <f t="shared" si="43"/>
        <v>Vul type in</v>
      </c>
      <c r="U198" s="42" t="str">
        <f t="shared" si="44"/>
        <v>Vul kleur in</v>
      </c>
      <c r="V198" s="42" t="str">
        <f t="shared" si="45"/>
        <v>Vul aantal in</v>
      </c>
      <c r="W198" s="42" t="str">
        <f t="shared" si="46"/>
        <v>goed</v>
      </c>
      <c r="X198" s="42" t="str">
        <f t="shared" si="47"/>
        <v>goed</v>
      </c>
      <c r="Y198" s="42" t="str">
        <f t="shared" si="48"/>
        <v>Vul diameter in</v>
      </c>
      <c r="Z198" s="42" t="str">
        <f t="shared" si="49"/>
        <v>Vul R1 in</v>
      </c>
      <c r="AA198" s="42" t="str">
        <f t="shared" si="50"/>
        <v>Vul H1 in</v>
      </c>
      <c r="AB198" s="42" t="str">
        <f t="shared" si="51"/>
        <v>Vul R2 in</v>
      </c>
      <c r="AC198" s="42" t="str">
        <f t="shared" si="52"/>
        <v>Vul H2 in</v>
      </c>
      <c r="AD198" s="42" t="str">
        <f t="shared" si="53"/>
        <v>Vul nutsvoorziening in</v>
      </c>
      <c r="AE198" s="42" t="str">
        <f t="shared" si="54"/>
        <v>Nuts incorrect</v>
      </c>
      <c r="AF198" s="42" t="str">
        <f t="shared" si="55"/>
        <v>Vul A maat in</v>
      </c>
      <c r="AG198" s="42" t="str">
        <f t="shared" si="56"/>
        <v>Vul B/Sprongmaat in</v>
      </c>
      <c r="AH198" s="43" t="e">
        <f t="shared" si="57"/>
        <v>#VALUE!</v>
      </c>
      <c r="AI198" s="42" t="str">
        <f t="shared" si="58"/>
        <v>Vul C maat in</v>
      </c>
      <c r="AJ198" s="42" t="str">
        <f t="shared" si="59"/>
        <v>goed</v>
      </c>
      <c r="AK198" s="42" t="str">
        <f t="shared" si="60"/>
        <v>goed</v>
      </c>
      <c r="AL198" s="42" t="str">
        <f t="shared" si="61"/>
        <v>Vul uit 1 stuk in</v>
      </c>
      <c r="AM198" s="42" t="str">
        <f t="shared" si="62"/>
        <v>Vul trekkoord in</v>
      </c>
      <c r="AN198" s="15"/>
    </row>
    <row r="199" spans="1:40" ht="15" customHeight="1" x14ac:dyDescent="0.25">
      <c r="A199" s="11" t="str">
        <f>IF(Blad1!A181="","",Blad1!A181)</f>
        <v/>
      </c>
      <c r="B199" s="12" t="str">
        <f>IF(Blad1!B181="","",Blad1!B181)</f>
        <v/>
      </c>
      <c r="C199" s="12" t="str">
        <f>IF(Blad1!C181="","",Blad1!C181)</f>
        <v/>
      </c>
      <c r="D199" s="13" t="str">
        <f>IF(Blad1!D181="","",IF(ISNUMBER(SEARCH("ø",Blad1!D181)),Blad1!D181,"ø"&amp;Blad1!D181))</f>
        <v/>
      </c>
      <c r="E199" s="12" t="str">
        <f>IF(Blad1!E181="","",Blad1!E181)</f>
        <v/>
      </c>
      <c r="F199" s="12" t="str">
        <f>IF(Blad1!F181="","",Blad1!F181)</f>
        <v/>
      </c>
      <c r="G199" s="12" t="str">
        <f>IF(Blad1!G181="","",Blad1!G181)</f>
        <v/>
      </c>
      <c r="H199" s="12" t="str">
        <f>IF(Blad1!H181="","",Blad1!H181)</f>
        <v/>
      </c>
      <c r="I199" s="12" t="str">
        <f>IF(Blad1!I181="",IF(B199="","",IF(B199="geel","gas",IF(B199="grijs","telecom",IF(B199="groen","CAI",IF(B199="blauw","water",IF(B199="rood","elektra","")))))),Blad1!I181)</f>
        <v/>
      </c>
      <c r="J199" s="12" t="str">
        <f>IF(Blad1!J181="","",Blad1!J181)</f>
        <v/>
      </c>
      <c r="K199" s="12" t="str">
        <f>IF(Blad1!K181="","",Blad1!K181)</f>
        <v/>
      </c>
      <c r="L199" s="12" t="str">
        <f>IF(Blad1!L181="","",Blad1!L181)</f>
        <v/>
      </c>
      <c r="M199" s="12" t="str">
        <f>IF(Blad1!M181="","",Blad1!M181)</f>
        <v/>
      </c>
      <c r="N199" s="12" t="str">
        <f>IF(Blad1!N181="","",Blad1!N181)</f>
        <v/>
      </c>
      <c r="O199" s="12" t="str">
        <f>IF(Blad1!O181="","",Blad1!O181)</f>
        <v/>
      </c>
      <c r="P199" s="53"/>
      <c r="Q199" s="52" t="str">
        <f t="shared" si="42"/>
        <v>Vul gegevens in</v>
      </c>
      <c r="R199" s="50" t="str" cm="1">
        <f t="array" ref="R199">IF(Q199="","",IFERROR(INDEX(T199:AM199,MATCH(TRUE,T199:AM199&lt;&gt;"goed",0)),"goed"))</f>
        <v>Vul type in</v>
      </c>
      <c r="S199" s="42"/>
      <c r="T199" s="42" t="str">
        <f t="shared" si="43"/>
        <v>Vul type in</v>
      </c>
      <c r="U199" s="42" t="str">
        <f t="shared" si="44"/>
        <v>Vul kleur in</v>
      </c>
      <c r="V199" s="42" t="str">
        <f t="shared" si="45"/>
        <v>Vul aantal in</v>
      </c>
      <c r="W199" s="42" t="str">
        <f t="shared" si="46"/>
        <v>goed</v>
      </c>
      <c r="X199" s="42" t="str">
        <f t="shared" si="47"/>
        <v>goed</v>
      </c>
      <c r="Y199" s="42" t="str">
        <f t="shared" si="48"/>
        <v>Vul diameter in</v>
      </c>
      <c r="Z199" s="42" t="str">
        <f t="shared" si="49"/>
        <v>Vul R1 in</v>
      </c>
      <c r="AA199" s="42" t="str">
        <f t="shared" si="50"/>
        <v>Vul H1 in</v>
      </c>
      <c r="AB199" s="42" t="str">
        <f t="shared" si="51"/>
        <v>Vul R2 in</v>
      </c>
      <c r="AC199" s="42" t="str">
        <f t="shared" si="52"/>
        <v>Vul H2 in</v>
      </c>
      <c r="AD199" s="42" t="str">
        <f t="shared" si="53"/>
        <v>Vul nutsvoorziening in</v>
      </c>
      <c r="AE199" s="42" t="str">
        <f t="shared" si="54"/>
        <v>Nuts incorrect</v>
      </c>
      <c r="AF199" s="42" t="str">
        <f t="shared" si="55"/>
        <v>Vul A maat in</v>
      </c>
      <c r="AG199" s="42" t="str">
        <f t="shared" si="56"/>
        <v>Vul B/Sprongmaat in</v>
      </c>
      <c r="AH199" s="43" t="e">
        <f t="shared" si="57"/>
        <v>#VALUE!</v>
      </c>
      <c r="AI199" s="42" t="str">
        <f t="shared" si="58"/>
        <v>Vul C maat in</v>
      </c>
      <c r="AJ199" s="42" t="str">
        <f t="shared" si="59"/>
        <v>goed</v>
      </c>
      <c r="AK199" s="42" t="str">
        <f t="shared" si="60"/>
        <v>goed</v>
      </c>
      <c r="AL199" s="42" t="str">
        <f t="shared" si="61"/>
        <v>Vul uit 1 stuk in</v>
      </c>
      <c r="AM199" s="42" t="str">
        <f t="shared" si="62"/>
        <v>Vul trekkoord in</v>
      </c>
      <c r="AN199" s="15"/>
    </row>
    <row r="200" spans="1:40" ht="15" customHeight="1" x14ac:dyDescent="0.25">
      <c r="A200" s="11" t="str">
        <f>IF(Blad1!A182="","",Blad1!A182)</f>
        <v/>
      </c>
      <c r="B200" s="12" t="str">
        <f>IF(Blad1!B182="","",Blad1!B182)</f>
        <v/>
      </c>
      <c r="C200" s="12" t="str">
        <f>IF(Blad1!C182="","",Blad1!C182)</f>
        <v/>
      </c>
      <c r="D200" s="13" t="str">
        <f>IF(Blad1!D182="","",IF(ISNUMBER(SEARCH("ø",Blad1!D182)),Blad1!D182,"ø"&amp;Blad1!D182))</f>
        <v/>
      </c>
      <c r="E200" s="12" t="str">
        <f>IF(Blad1!E182="","",Blad1!E182)</f>
        <v/>
      </c>
      <c r="F200" s="12" t="str">
        <f>IF(Blad1!F182="","",Blad1!F182)</f>
        <v/>
      </c>
      <c r="G200" s="12" t="str">
        <f>IF(Blad1!G182="","",Blad1!G182)</f>
        <v/>
      </c>
      <c r="H200" s="12" t="str">
        <f>IF(Blad1!H182="","",Blad1!H182)</f>
        <v/>
      </c>
      <c r="I200" s="12" t="str">
        <f>IF(Blad1!I182="",IF(B200="","",IF(B200="geel","gas",IF(B200="grijs","telecom",IF(B200="groen","CAI",IF(B200="blauw","water",IF(B200="rood","elektra","")))))),Blad1!I182)</f>
        <v/>
      </c>
      <c r="J200" s="12" t="str">
        <f>IF(Blad1!J182="","",Blad1!J182)</f>
        <v/>
      </c>
      <c r="K200" s="12" t="str">
        <f>IF(Blad1!K182="","",Blad1!K182)</f>
        <v/>
      </c>
      <c r="L200" s="12" t="str">
        <f>IF(Blad1!L182="","",Blad1!L182)</f>
        <v/>
      </c>
      <c r="M200" s="12" t="str">
        <f>IF(Blad1!M182="","",Blad1!M182)</f>
        <v/>
      </c>
      <c r="N200" s="12" t="str">
        <f>IF(Blad1!N182="","",Blad1!N182)</f>
        <v/>
      </c>
      <c r="O200" s="12" t="str">
        <f>IF(Blad1!O182="","",Blad1!O182)</f>
        <v/>
      </c>
      <c r="P200" s="53"/>
      <c r="Q200" s="52" t="str">
        <f t="shared" si="42"/>
        <v>Vul gegevens in</v>
      </c>
      <c r="R200" s="50" t="str" cm="1">
        <f t="array" ref="R200">IF(Q200="","",IFERROR(INDEX(T200:AM200,MATCH(TRUE,T200:AM200&lt;&gt;"goed",0)),"goed"))</f>
        <v>Vul type in</v>
      </c>
      <c r="S200" s="42"/>
      <c r="T200" s="42" t="str">
        <f t="shared" si="43"/>
        <v>Vul type in</v>
      </c>
      <c r="U200" s="42" t="str">
        <f t="shared" si="44"/>
        <v>Vul kleur in</v>
      </c>
      <c r="V200" s="42" t="str">
        <f t="shared" si="45"/>
        <v>Vul aantal in</v>
      </c>
      <c r="W200" s="42" t="str">
        <f t="shared" si="46"/>
        <v>goed</v>
      </c>
      <c r="X200" s="42" t="str">
        <f t="shared" si="47"/>
        <v>goed</v>
      </c>
      <c r="Y200" s="42" t="str">
        <f t="shared" si="48"/>
        <v>Vul diameter in</v>
      </c>
      <c r="Z200" s="42" t="str">
        <f t="shared" si="49"/>
        <v>Vul R1 in</v>
      </c>
      <c r="AA200" s="42" t="str">
        <f t="shared" si="50"/>
        <v>Vul H1 in</v>
      </c>
      <c r="AB200" s="42" t="str">
        <f t="shared" si="51"/>
        <v>Vul R2 in</v>
      </c>
      <c r="AC200" s="42" t="str">
        <f t="shared" si="52"/>
        <v>Vul H2 in</v>
      </c>
      <c r="AD200" s="42" t="str">
        <f t="shared" si="53"/>
        <v>Vul nutsvoorziening in</v>
      </c>
      <c r="AE200" s="42" t="str">
        <f t="shared" si="54"/>
        <v>Nuts incorrect</v>
      </c>
      <c r="AF200" s="42" t="str">
        <f t="shared" si="55"/>
        <v>Vul A maat in</v>
      </c>
      <c r="AG200" s="42" t="str">
        <f t="shared" si="56"/>
        <v>Vul B/Sprongmaat in</v>
      </c>
      <c r="AH200" s="43" t="e">
        <f t="shared" si="57"/>
        <v>#VALUE!</v>
      </c>
      <c r="AI200" s="42" t="str">
        <f t="shared" si="58"/>
        <v>Vul C maat in</v>
      </c>
      <c r="AJ200" s="42" t="str">
        <f t="shared" si="59"/>
        <v>goed</v>
      </c>
      <c r="AK200" s="42" t="str">
        <f t="shared" si="60"/>
        <v>goed</v>
      </c>
      <c r="AL200" s="42" t="str">
        <f t="shared" si="61"/>
        <v>Vul uit 1 stuk in</v>
      </c>
      <c r="AM200" s="42" t="str">
        <f t="shared" si="62"/>
        <v>Vul trekkoord in</v>
      </c>
      <c r="AN200" s="15"/>
    </row>
  </sheetData>
  <sheetProtection algorithmName="SHA-512" hashValue="ml6N0Dc+uEakdkc8xb1SEEQs1qsN+/a4cuQYkrvuVA6qxFuSrFLu6XO64bGm2daV+IYS52milk6FUL/5C5zWtg==" saltValue="1v4aa9aUvwhLLdJk+Ugv5w==" spinCount="100000" sheet="1" objects="1" scenarios="1" selectLockedCells="1"/>
  <dataConsolidate/>
  <mergeCells count="2">
    <mergeCell ref="Z8:AD8"/>
    <mergeCell ref="Z7:AD7"/>
  </mergeCells>
  <phoneticPr fontId="4" type="noConversion"/>
  <conditionalFormatting sqref="A20:P200">
    <cfRule type="expression" dxfId="6" priority="1">
      <formula>ISNUMBER(SEARCH("blauw",$B20,1))</formula>
    </cfRule>
    <cfRule type="expression" dxfId="5" priority="2">
      <formula>ISNUMBER(SEARCH("groen",$B20,1))</formula>
    </cfRule>
    <cfRule type="expression" dxfId="4" priority="3">
      <formula>ISNUMBER(SEARCH("rood",$B20,1))</formula>
    </cfRule>
    <cfRule type="expression" dxfId="3" priority="4">
      <formula>ISNUMBER(SEARCH("grijs",$B20,1))</formula>
    </cfRule>
    <cfRule type="expression" dxfId="2" priority="5">
      <formula>ISNUMBER(SEARCH("geel",$B20,1))</formula>
    </cfRule>
  </conditionalFormatting>
  <conditionalFormatting sqref="Q20:Q200">
    <cfRule type="expression" dxfId="1" priority="13">
      <formula>OR(Q20="63=geel",Q20="Sprong&lt;800",Q20="R1&lt;450",Q20="R2&lt;450",Q20="R1&lt;500",Q20="R2&lt;500",Q20="R1&lt;660",Q20="R2&lt;660",Q20="R1&lt;750",Q20="R2&lt;750",Q20="Kan niet uit 1 stuk!")</formula>
    </cfRule>
    <cfRule type="expression" dxfId="0" priority="14">
      <formula>OR(Q20="Aantal",Q20="Kleur",Q20="Diameter",Q20="R1",Q20="R2",Q20="A",Q20="B",Q20="C",Q20="Uit 1 stuk?",Q20="Trek")</formula>
    </cfRule>
  </conditionalFormatting>
  <dataValidations xWindow="951" yWindow="603" count="8">
    <dataValidation type="list" allowBlank="1" showInputMessage="1" showErrorMessage="1" sqref="M20:N200" xr:uid="{E05B5C58-E094-4AF9-9148-9B732F5FD4A7}">
      <formula1>"ja,nee"</formula1>
    </dataValidation>
    <dataValidation type="custom" allowBlank="1" showInputMessage="1" showErrorMessage="1" prompt="H2 kleiner dan 90 graden" sqref="R13" xr:uid="{BAFE39AA-6DF8-41C6-96BF-D8D1B83026BF}">
      <formula1>"ALS(B21="""";"""";B21&gt;=3;""H2 kleiner dan 90 gr."")"</formula1>
    </dataValidation>
    <dataValidation type="list" allowBlank="1" showInputMessage="1" showErrorMessage="1" prompt="Kies type" sqref="A20:A200" xr:uid="{4284E313-B3CB-4558-ACB1-4B2297826E1B}">
      <formula1>type</formula1>
    </dataValidation>
    <dataValidation type="list" allowBlank="1" showInputMessage="1" showErrorMessage="1" promptTitle="Kies kleur" prompt="Grijs - Telecom_x000a_Geel - Gas_x000a_Rood - Elektra_x000a_Groen - CAI_x000a_Blauw - Water" sqref="B20:B200" xr:uid="{01DDBDAC-6D24-42CA-A68E-D684826E57B7}">
      <formula1>"grijs,geel,groen,rood,blauw"</formula1>
    </dataValidation>
    <dataValidation type="list" allowBlank="1" showInputMessage="1" showErrorMessage="1" prompt="Vul radius in" sqref="E20:E200" xr:uid="{066AC91B-4EAC-4A6E-8DB4-F8FA6A500D9F}">
      <formula1>INDIRECT(D20)</formula1>
    </dataValidation>
    <dataValidation type="list" allowBlank="1" showInputMessage="1" showErrorMessage="1" prompt="Vul radius in" sqref="G20:G200" xr:uid="{4A63D99A-9D39-4969-A74C-A11048698A52}">
      <formula1>INDIRECT(D20)</formula1>
    </dataValidation>
    <dataValidation type="whole" operator="equal" allowBlank="1" showErrorMessage="1" errorTitle="Hoek" error="De hoek moet 90 graden zijn" sqref="H20:H200 F20:F200" xr:uid="{FD23AAF0-2868-46A9-91E0-A9B607E83879}">
      <formula1>90</formula1>
    </dataValidation>
    <dataValidation type="list" allowBlank="1" showInputMessage="1" showErrorMessage="1" sqref="D20:D200" xr:uid="{D65F059B-695C-423B-A378-6AA3C20D59DB}">
      <formula1>INDIRECT(B20)</formula1>
    </dataValidation>
  </dataValidations>
  <pageMargins left="0.39370078740157483" right="0.39370078740157483" top="0.39370078740157483" bottom="0.39370078740157483" header="0.31496062992125984" footer="0.31496062992125984"/>
  <pageSetup paperSize="9" scale="72" fitToHeight="0" orientation="landscape" horizontalDpi="4294967293" verticalDpi="4294967293" r:id="rId1"/>
  <ignoredErrors>
    <ignoredError sqref="A44:C52 A54:C181 A53:C53 A182:C200 A25:C43 J53:O53 J44:O52 J54:O181 J182:O200 J25:O43 H25:H200 F25:F200 A21:C24 I25:I200 F21:F24 D21:D200 H21:O24 G21:G200 E21:E200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499AC6-DBF0-4FFF-A12E-865208E77D96}">
  <dimension ref="A1:R38"/>
  <sheetViews>
    <sheetView workbookViewId="0">
      <selection activeCell="A2" sqref="A2"/>
    </sheetView>
  </sheetViews>
  <sheetFormatPr defaultColWidth="9.140625" defaultRowHeight="16.5" x14ac:dyDescent="0.3"/>
  <cols>
    <col min="1" max="12" width="11" style="10" customWidth="1"/>
    <col min="13" max="13" width="14.28515625" style="10" customWidth="1"/>
    <col min="14" max="14" width="13.7109375" style="10" bestFit="1" customWidth="1"/>
    <col min="15" max="15" width="14.85546875" style="10" bestFit="1" customWidth="1"/>
    <col min="16" max="16384" width="9.140625" style="10"/>
  </cols>
  <sheetData>
    <row r="1" spans="1:15" x14ac:dyDescent="0.3">
      <c r="A1" s="14" t="s">
        <v>0</v>
      </c>
      <c r="B1" s="14" t="s">
        <v>3</v>
      </c>
      <c r="C1" s="14" t="s">
        <v>1</v>
      </c>
      <c r="D1" s="14" t="s">
        <v>28</v>
      </c>
      <c r="E1" s="14" t="s">
        <v>14</v>
      </c>
      <c r="F1" s="14" t="s">
        <v>15</v>
      </c>
      <c r="G1" s="14" t="s">
        <v>16</v>
      </c>
      <c r="H1" s="14" t="s">
        <v>17</v>
      </c>
      <c r="I1" s="14" t="s">
        <v>2</v>
      </c>
      <c r="J1" s="14" t="s">
        <v>21</v>
      </c>
      <c r="K1" s="14" t="s">
        <v>23</v>
      </c>
      <c r="L1" s="14" t="s">
        <v>22</v>
      </c>
      <c r="M1" s="14" t="s">
        <v>4</v>
      </c>
      <c r="N1" s="14" t="s">
        <v>5</v>
      </c>
      <c r="O1" s="14" t="s">
        <v>13</v>
      </c>
    </row>
    <row r="38" spans="1:18" x14ac:dyDescent="0.3">
      <c r="A38" s="10" t="s">
        <v>30</v>
      </c>
      <c r="B38" s="10" t="str">
        <f t="shared" ref="B38" si="0">IF(R38="","",IF(R38="Gas","geel",IF(R38="Algemeen","grijs",IF(R38="Telecom","grijs",IF(R38="CAI","groen",IF(R38="Water","blauw",IF(R38="Elektra","rood","")))))))</f>
        <v/>
      </c>
      <c r="C38" s="10" t="s">
        <v>30</v>
      </c>
      <c r="D38" s="10" t="s">
        <v>30</v>
      </c>
      <c r="E38" s="10" t="s">
        <v>30</v>
      </c>
      <c r="F38" s="10" t="s">
        <v>30</v>
      </c>
      <c r="G38" s="10" t="s">
        <v>30</v>
      </c>
      <c r="H38" s="10" t="s">
        <v>30</v>
      </c>
      <c r="J38" s="10" t="s">
        <v>30</v>
      </c>
      <c r="K38" s="10" t="s">
        <v>30</v>
      </c>
      <c r="L38" s="10" t="s">
        <v>30</v>
      </c>
      <c r="M38" s="10" t="s">
        <v>30</v>
      </c>
      <c r="N38" s="10" t="s">
        <v>30</v>
      </c>
      <c r="R38" s="10" t="s">
        <v>30</v>
      </c>
    </row>
  </sheetData>
  <pageMargins left="0.7" right="0.7" top="0.75" bottom="0.75" header="0.3" footer="0.3"/>
  <ignoredErrors>
    <ignoredError sqref="C3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13</vt:i4>
      </vt:variant>
    </vt:vector>
  </HeadingPairs>
  <TitlesOfParts>
    <vt:vector size="15" baseType="lpstr">
      <vt:lpstr>Sprongbochten type 1 &amp; 2</vt:lpstr>
      <vt:lpstr>Blad1</vt:lpstr>
      <vt:lpstr>'Sprongbochten type 1 &amp; 2'!Afdrukbereik</vt:lpstr>
      <vt:lpstr>blauw</vt:lpstr>
      <vt:lpstr>geel</vt:lpstr>
      <vt:lpstr>grijs</vt:lpstr>
      <vt:lpstr>groen</vt:lpstr>
      <vt:lpstr>'Sprongbochten type 1 &amp; 2'!ø110</vt:lpstr>
      <vt:lpstr>ø125</vt:lpstr>
      <vt:lpstr>ø160</vt:lpstr>
      <vt:lpstr>'Sprongbochten type 1 &amp; 2'!ø50</vt:lpstr>
      <vt:lpstr>'Sprongbochten type 1 &amp; 2'!ø63</vt:lpstr>
      <vt:lpstr>'Sprongbochten type 1 &amp; 2'!ø75</vt:lpstr>
      <vt:lpstr>rood</vt:lpstr>
      <vt:lpstr>type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JvL</dc:creator>
  <cp:lastModifiedBy>Beutech BV - Gerwin Eleveld</cp:lastModifiedBy>
  <cp:lastPrinted>2025-12-17T12:09:53Z</cp:lastPrinted>
  <dcterms:created xsi:type="dcterms:W3CDTF">2025-03-12T07:20:55Z</dcterms:created>
  <dcterms:modified xsi:type="dcterms:W3CDTF">2026-04-30T13:28:58Z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ate">
    <vt:lpwstr>20-11-2025</vt:lpwstr>
  </property>
</Properties>
</file>